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him Kadar\Nextcloud\Cours\ENSIM\Elements de gestion\Bilan fonctionnel\"/>
    </mc:Choice>
  </mc:AlternateContent>
  <bookViews>
    <workbookView xWindow="0" yWindow="96" windowWidth="10920" windowHeight="8580"/>
  </bookViews>
  <sheets>
    <sheet name="Bilan " sheetId="12" r:id="rId1"/>
    <sheet name="CR " sheetId="16" r:id="rId2"/>
    <sheet name="Bilan fonctionnel (Q1)" sheetId="13" r:id="rId3"/>
    <sheet name="FdR (Q2)" sheetId="15" r:id="rId4"/>
    <sheet name="Ratios (Q3)" sheetId="14" r:id="rId5"/>
  </sheets>
  <definedNames>
    <definedName name="_xlnm.Print_Area" localSheetId="0">'Bilan '!$A$1:$L$37</definedName>
    <definedName name="_xlnm.Print_Area" localSheetId="1">'CR '!$A$1:$E$59</definedName>
  </definedNames>
  <calcPr calcId="162913"/>
</workbook>
</file>

<file path=xl/calcChain.xml><?xml version="1.0" encoding="utf-8"?>
<calcChain xmlns="http://schemas.openxmlformats.org/spreadsheetml/2006/main">
  <c r="C14" i="13" l="1"/>
  <c r="E53" i="16"/>
  <c r="D53" i="16"/>
  <c r="E48" i="16"/>
  <c r="D48" i="16"/>
  <c r="D54" i="16" s="1"/>
  <c r="E42" i="16"/>
  <c r="D42" i="16"/>
  <c r="E36" i="16"/>
  <c r="D36" i="16"/>
  <c r="D43" i="16" s="1"/>
  <c r="E27" i="16"/>
  <c r="E58" i="16" s="1"/>
  <c r="D27" i="16"/>
  <c r="E5" i="16"/>
  <c r="D5" i="16"/>
  <c r="D11" i="16" s="1"/>
  <c r="L13" i="12"/>
  <c r="K13" i="12"/>
  <c r="K29" i="12" s="1"/>
  <c r="F24" i="12"/>
  <c r="F23" i="12"/>
  <c r="F22" i="12"/>
  <c r="F21" i="12"/>
  <c r="F19" i="12"/>
  <c r="F18" i="12"/>
  <c r="F17" i="12"/>
  <c r="F26" i="12" s="1"/>
  <c r="F12" i="12"/>
  <c r="F11" i="12"/>
  <c r="F10" i="12"/>
  <c r="E18" i="13"/>
  <c r="F18" i="13"/>
  <c r="L28" i="12"/>
  <c r="K28" i="12"/>
  <c r="L15" i="12"/>
  <c r="L29" i="12"/>
  <c r="K15" i="12"/>
  <c r="G26" i="12"/>
  <c r="E26" i="12"/>
  <c r="D26" i="12"/>
  <c r="G14" i="12"/>
  <c r="C9" i="13" s="1"/>
  <c r="E14" i="12"/>
  <c r="D14" i="12"/>
  <c r="B9" i="13" s="1"/>
  <c r="D29" i="12"/>
  <c r="F9" i="12"/>
  <c r="F8" i="12"/>
  <c r="F14" i="12" s="1"/>
  <c r="F9" i="13"/>
  <c r="G29" i="12"/>
  <c r="E43" i="16" l="1"/>
  <c r="E54" i="16"/>
  <c r="E29" i="12"/>
  <c r="E9" i="13" s="1"/>
  <c r="F14" i="13"/>
  <c r="H14" i="13" s="1"/>
  <c r="D58" i="16"/>
  <c r="B18" i="13"/>
  <c r="G18" i="13" s="1"/>
  <c r="E14" i="13"/>
  <c r="C18" i="13"/>
  <c r="H18" i="13" s="1"/>
  <c r="E11" i="16"/>
  <c r="B14" i="13"/>
  <c r="F29" i="12"/>
  <c r="G9" i="13"/>
  <c r="B4" i="15"/>
  <c r="D28" i="16"/>
  <c r="D57" i="16"/>
  <c r="D59" i="16" s="1"/>
  <c r="F19" i="13"/>
  <c r="C4" i="15"/>
  <c r="H9" i="13"/>
  <c r="B7" i="15" l="1"/>
  <c r="B10" i="15" s="1"/>
  <c r="G14" i="13"/>
  <c r="G19" i="13" s="1"/>
  <c r="E19" i="13"/>
  <c r="B19" i="13"/>
  <c r="H19" i="13"/>
  <c r="C19" i="13"/>
  <c r="C7" i="15"/>
  <c r="C10" i="15" s="1"/>
  <c r="E28" i="16"/>
  <c r="E57" i="16"/>
  <c r="E59" i="16" s="1"/>
  <c r="D8" i="15"/>
  <c r="D9" i="15" l="1"/>
  <c r="D10" i="15"/>
</calcChain>
</file>

<file path=xl/sharedStrings.xml><?xml version="1.0" encoding="utf-8"?>
<sst xmlns="http://schemas.openxmlformats.org/spreadsheetml/2006/main" count="170" uniqueCount="145">
  <si>
    <t>Terrains</t>
  </si>
  <si>
    <t>Constructions</t>
  </si>
  <si>
    <t>Exercice      N - 1</t>
  </si>
  <si>
    <t>Vente de marchandises</t>
  </si>
  <si>
    <t xml:space="preserve"> </t>
  </si>
  <si>
    <t>Impôts, taxes et verst assimilés</t>
  </si>
  <si>
    <t>Production immobilisée</t>
  </si>
  <si>
    <t>Salaires et traitements</t>
  </si>
  <si>
    <t>Charges sociales</t>
  </si>
  <si>
    <t>Autres produits</t>
  </si>
  <si>
    <t>Autres charges</t>
  </si>
  <si>
    <t>Total  I</t>
  </si>
  <si>
    <t>Charges financières</t>
  </si>
  <si>
    <t>Différences négatives de change</t>
  </si>
  <si>
    <t>différences positives de change</t>
  </si>
  <si>
    <t>Charges nettes sur cession de valeur mobilière de placement</t>
  </si>
  <si>
    <t>Produits nets sur cession de valeurs mobilièes de placement</t>
  </si>
  <si>
    <t>Charges Exceptionnelles</t>
  </si>
  <si>
    <t>Produits exceptionnels</t>
  </si>
  <si>
    <t>Sur opération de gestion</t>
  </si>
  <si>
    <t>Sur opération en capital</t>
  </si>
  <si>
    <t>TOTAL GENERAL</t>
  </si>
  <si>
    <t>Montant net du CA</t>
  </si>
  <si>
    <t>Total des produits d'exploitation</t>
  </si>
  <si>
    <t>Achats marchandises</t>
  </si>
  <si>
    <t>Variation stocks</t>
  </si>
  <si>
    <t>Autres achats et charges externes</t>
  </si>
  <si>
    <t>Total des charges d'exploitation</t>
  </si>
  <si>
    <t>RESULTAT D'EXPLOITATION</t>
  </si>
  <si>
    <t>Total des produits financiers</t>
  </si>
  <si>
    <t>Total des charges financières</t>
  </si>
  <si>
    <t>RESULTAT FINANCIER</t>
  </si>
  <si>
    <t>Produits financiers</t>
  </si>
  <si>
    <t>Total produits exceptionnels</t>
  </si>
  <si>
    <t>Total charges exceptionnelles</t>
  </si>
  <si>
    <t>RESULTAT EXCEPTIONNEL</t>
  </si>
  <si>
    <t>Total des produits</t>
  </si>
  <si>
    <t>Total des charges</t>
  </si>
  <si>
    <t>BENEFICE OU PERTE</t>
  </si>
  <si>
    <t>Produits d'exploitation</t>
  </si>
  <si>
    <t>Charges d'exploitation</t>
  </si>
  <si>
    <t>Participation des salariés aux résultats de l'entreprise</t>
  </si>
  <si>
    <t xml:space="preserve">impôts sur les bénéfices </t>
  </si>
  <si>
    <t>Subventions d'exploitation</t>
  </si>
  <si>
    <t>de participation</t>
  </si>
  <si>
    <t>d'autres valeurs mobilières et créances de l'actif immobilisé</t>
  </si>
  <si>
    <t>Autres intérêts et produits assimilés</t>
  </si>
  <si>
    <t>Intérêts et charges assimilées</t>
  </si>
  <si>
    <t>Dotation aux Amortissements et aux dépréciations</t>
  </si>
  <si>
    <t>Sur immobilisations : dotations aux dépréciations</t>
  </si>
  <si>
    <t>Dotation aux provisions</t>
  </si>
  <si>
    <t>Sur actif circulant : dotation aux dépréciations</t>
  </si>
  <si>
    <t>Dotation aux amortissements, dépréciations et provisions</t>
  </si>
  <si>
    <t>Dotation aux Amortissements, dépréciations et provisions</t>
  </si>
  <si>
    <t>Reprises sur dépréciaiotn, provisions et transferts de charges</t>
  </si>
  <si>
    <t>Exercice      N</t>
  </si>
  <si>
    <t>ACTIF</t>
  </si>
  <si>
    <t>PASSIF</t>
  </si>
  <si>
    <t>Brut</t>
  </si>
  <si>
    <t>Am. Dep</t>
  </si>
  <si>
    <t>Net</t>
  </si>
  <si>
    <t>ACTIF IMMOBILISE</t>
  </si>
  <si>
    <t>Immobilisation incorporelles</t>
  </si>
  <si>
    <t>Immobilisation corporelles</t>
  </si>
  <si>
    <t>Install. Techn. Mat et out. Industriel</t>
  </si>
  <si>
    <t>Autres immobilisations corporelles</t>
  </si>
  <si>
    <t>Immobilisations financières</t>
  </si>
  <si>
    <t>ACTIF CIRCULANT</t>
  </si>
  <si>
    <t>Stocks et encours</t>
  </si>
  <si>
    <t>Produits intermédiaires et finis</t>
  </si>
  <si>
    <t>Marchandises</t>
  </si>
  <si>
    <t>Créances d'exploitation</t>
  </si>
  <si>
    <t>Clients et comptes rattachés</t>
  </si>
  <si>
    <t>Autres créances</t>
  </si>
  <si>
    <t>Valeurs mobilières de placement</t>
  </si>
  <si>
    <t>Disponibilités</t>
  </si>
  <si>
    <t>Charges constatées d'avance</t>
  </si>
  <si>
    <t>Total   II</t>
  </si>
  <si>
    <t>CAPITAUX PROPRES</t>
  </si>
  <si>
    <t>Capital social ou individuel</t>
  </si>
  <si>
    <t>Réserves</t>
  </si>
  <si>
    <t>Réserve légale</t>
  </si>
  <si>
    <t>Réserves réglementées</t>
  </si>
  <si>
    <t>Autres réserves</t>
  </si>
  <si>
    <t>Résultat de l'exercice</t>
  </si>
  <si>
    <t>Provisions</t>
  </si>
  <si>
    <t>Total  II</t>
  </si>
  <si>
    <t>DETTES</t>
  </si>
  <si>
    <t>Dettes financières</t>
  </si>
  <si>
    <t>Dettes d'exploitation</t>
  </si>
  <si>
    <t>Emprunts et dettes financières</t>
  </si>
  <si>
    <t>Dettes fiscales et sociales</t>
  </si>
  <si>
    <t>Dettes diverses</t>
  </si>
  <si>
    <t>Autres dettes</t>
  </si>
  <si>
    <t>Produits constatés d'avance</t>
  </si>
  <si>
    <t>(1) dont concours bancaires courants :</t>
  </si>
  <si>
    <t xml:space="preserve"> N</t>
  </si>
  <si>
    <t xml:space="preserve"> N - 1</t>
  </si>
  <si>
    <t>Achats matières 1ères et autres approvisionnement</t>
  </si>
  <si>
    <t>Reprises sur dépréciations, provisions, transferts de charges</t>
  </si>
  <si>
    <t>sur immobilisations : dotations aux amortissements</t>
  </si>
  <si>
    <t>N</t>
  </si>
  <si>
    <t>N-1</t>
  </si>
  <si>
    <t>Production stockée</t>
  </si>
  <si>
    <t>% évol</t>
  </si>
  <si>
    <t>RESSOURCES STABLES</t>
  </si>
  <si>
    <t>PASSIF CIRCULANT</t>
  </si>
  <si>
    <t>Total général</t>
  </si>
  <si>
    <t>FRNG</t>
  </si>
  <si>
    <t>Trésorerie</t>
  </si>
  <si>
    <t>Les ratios de rotation</t>
  </si>
  <si>
    <t>Stocks moyens/ Achats HT x 360</t>
  </si>
  <si>
    <t>Délai rotation créances clients</t>
  </si>
  <si>
    <t>Délai rotation dettes fournisseurs</t>
  </si>
  <si>
    <t xml:space="preserve">BFR </t>
  </si>
  <si>
    <t xml:space="preserve">Réserves statutaires </t>
  </si>
  <si>
    <t>TOTAL I</t>
  </si>
  <si>
    <t>TOTAL II</t>
  </si>
  <si>
    <t>TOTAL III</t>
  </si>
  <si>
    <t>Concurrent</t>
  </si>
  <si>
    <t>Secteur</t>
  </si>
  <si>
    <t>Créances / Ventes TTC x 360</t>
  </si>
  <si>
    <t>Dettes / (Achats + serv ext TTC) x 360</t>
  </si>
  <si>
    <t>Report à nouveau</t>
  </si>
  <si>
    <t>Dettes fourn. et comptes rattachés</t>
  </si>
  <si>
    <t>Mat. Première, approv.</t>
  </si>
  <si>
    <t>Charges à rép. sur plusieurs exercices</t>
  </si>
  <si>
    <t>Dettes /immo. &amp; comptes rattachés</t>
  </si>
  <si>
    <r>
      <t>Emprunt auprès des ét. de crédit</t>
    </r>
    <r>
      <rPr>
        <vertAlign val="superscript"/>
        <sz val="9"/>
        <rFont val="Book Antiqua"/>
        <family val="1"/>
      </rPr>
      <t xml:space="preserve"> (1)</t>
    </r>
  </si>
  <si>
    <t>Emprunts oblig. convertibles</t>
  </si>
  <si>
    <r>
      <t>EMPLOIS STABLES</t>
    </r>
    <r>
      <rPr>
        <sz val="10"/>
        <rFont val="Book Antiqua"/>
        <family val="1"/>
      </rPr>
      <t/>
    </r>
  </si>
  <si>
    <t>TRESORERIE ACTIVE</t>
  </si>
  <si>
    <t>TRESORERIE PASSIVE</t>
  </si>
  <si>
    <t>Délai de rotation des stocks</t>
  </si>
  <si>
    <t>Formule</t>
  </si>
  <si>
    <t xml:space="preserve">COMPTE DE RESULTAT DE L'EXERCICE </t>
  </si>
  <si>
    <t>Production vendue</t>
  </si>
  <si>
    <t>BILAN FONCTIONNEL SIMPLIFIE</t>
  </si>
  <si>
    <t>BILAN  au 31/12/N DE L'ENTREPRISE BAGPAK</t>
  </si>
  <si>
    <t>BagPak</t>
  </si>
  <si>
    <t xml:space="preserve">Information supplémentaires </t>
  </si>
  <si>
    <t xml:space="preserve">N-1 </t>
  </si>
  <si>
    <t xml:space="preserve">Amortissements des Immobilisations </t>
  </si>
  <si>
    <t xml:space="preserve">Dépréciations des stocks </t>
  </si>
  <si>
    <t xml:space="preserve">Dépréciations des créances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</si>
</sst>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%"/>
    <numFmt numFmtId="165" formatCode="0&quot; j&quot;"/>
  </numFmts>
  <fonts count="35" x14ac:knownFonts="1">
    <font>
      <sz val="11"/>
      <name val="Times New Roman"/>
    </font>
    <font>
      <b/>
      <sz val="12"/>
      <name val="Book Antiqua"/>
      <family val="1"/>
    </font>
    <font>
      <sz val="10"/>
      <color indexed="58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9"/>
      <color indexed="58"/>
      <name val="Book Antiqua"/>
      <family val="1"/>
    </font>
    <font>
      <i/>
      <sz val="10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sz val="9"/>
      <color indexed="10"/>
      <name val="Book Antiqua"/>
      <family val="1"/>
    </font>
    <font>
      <sz val="8"/>
      <color indexed="58"/>
      <name val="Book Antiqua"/>
      <family val="1"/>
    </font>
    <font>
      <sz val="11"/>
      <name val="Times New Roman"/>
    </font>
    <font>
      <sz val="9"/>
      <name val="Times New Roman"/>
    </font>
    <font>
      <b/>
      <sz val="9"/>
      <color indexed="12"/>
      <name val="Book Antiqua"/>
      <family val="1"/>
    </font>
    <font>
      <b/>
      <sz val="11"/>
      <name val="Times New Roman"/>
      <family val="1"/>
    </font>
    <font>
      <b/>
      <sz val="11"/>
      <name val="Book Antiqua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sz val="10"/>
      <color indexed="9"/>
      <name val="Book Antiqua"/>
      <family val="1"/>
    </font>
    <font>
      <i/>
      <sz val="10"/>
      <color indexed="58"/>
      <name val="Book Antiqua"/>
      <family val="1"/>
    </font>
    <font>
      <b/>
      <i/>
      <sz val="10"/>
      <name val="Book Antiqua"/>
      <family val="1"/>
    </font>
    <font>
      <vertAlign val="superscript"/>
      <sz val="9"/>
      <name val="Book Antiqua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i/>
      <sz val="11"/>
      <color theme="3"/>
      <name val="Times New Roman"/>
      <family val="1"/>
    </font>
    <font>
      <b/>
      <sz val="11"/>
      <color theme="5"/>
      <name val="Calibri"/>
      <family val="2"/>
      <scheme val="minor"/>
    </font>
    <font>
      <b/>
      <sz val="11"/>
      <color theme="5"/>
      <name val="Times New Roman"/>
      <family val="1"/>
    </font>
    <font>
      <sz val="11"/>
      <color theme="5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77">
    <xf numFmtId="0" fontId="0" fillId="0" borderId="0" xfId="0"/>
    <xf numFmtId="0" fontId="4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0" fillId="0" borderId="4" xfId="0" applyBorder="1"/>
    <xf numFmtId="0" fontId="3" fillId="0" borderId="5" xfId="0" applyFont="1" applyBorder="1"/>
    <xf numFmtId="0" fontId="4" fillId="0" borderId="6" xfId="0" applyFont="1" applyBorder="1"/>
    <xf numFmtId="0" fontId="4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3" fillId="0" borderId="6" xfId="0" applyFont="1" applyBorder="1"/>
    <xf numFmtId="0" fontId="5" fillId="0" borderId="6" xfId="0" applyFont="1" applyFill="1" applyBorder="1"/>
    <xf numFmtId="0" fontId="5" fillId="0" borderId="5" xfId="0" applyFont="1" applyBorder="1"/>
    <xf numFmtId="0" fontId="4" fillId="0" borderId="7" xfId="0" applyFont="1" applyBorder="1"/>
    <xf numFmtId="0" fontId="3" fillId="0" borderId="8" xfId="0" applyFont="1" applyBorder="1"/>
    <xf numFmtId="0" fontId="4" fillId="0" borderId="9" xfId="0" applyFont="1" applyBorder="1"/>
    <xf numFmtId="0" fontId="3" fillId="0" borderId="9" xfId="0" applyFont="1" applyBorder="1"/>
    <xf numFmtId="0" fontId="4" fillId="0" borderId="4" xfId="0" applyFont="1" applyBorder="1"/>
    <xf numFmtId="0" fontId="3" fillId="0" borderId="7" xfId="0" applyFont="1" applyBorder="1"/>
    <xf numFmtId="0" fontId="0" fillId="0" borderId="3" xfId="0" applyBorder="1"/>
    <xf numFmtId="0" fontId="5" fillId="0" borderId="8" xfId="0" applyFont="1" applyBorder="1"/>
    <xf numFmtId="0" fontId="8" fillId="0" borderId="5" xfId="0" applyFont="1" applyBorder="1"/>
    <xf numFmtId="0" fontId="8" fillId="0" borderId="6" xfId="0" applyFont="1" applyBorder="1"/>
    <xf numFmtId="0" fontId="7" fillId="0" borderId="5" xfId="0" applyFont="1" applyBorder="1"/>
    <xf numFmtId="0" fontId="12" fillId="0" borderId="6" xfId="0" applyFont="1" applyBorder="1"/>
    <xf numFmtId="0" fontId="8" fillId="0" borderId="4" xfId="0" applyFont="1" applyBorder="1"/>
    <xf numFmtId="0" fontId="9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8" fillId="0" borderId="1" xfId="0" applyFont="1" applyBorder="1"/>
    <xf numFmtId="3" fontId="2" fillId="0" borderId="10" xfId="0" applyNumberFormat="1" applyFont="1" applyBorder="1" applyAlignment="1">
      <alignment horizontal="center" wrapText="1"/>
    </xf>
    <xf numFmtId="3" fontId="8" fillId="0" borderId="11" xfId="0" applyNumberFormat="1" applyFont="1" applyBorder="1"/>
    <xf numFmtId="3" fontId="8" fillId="0" borderId="12" xfId="0" applyNumberFormat="1" applyFont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3" fontId="13" fillId="0" borderId="10" xfId="0" applyNumberFormat="1" applyFont="1" applyBorder="1"/>
    <xf numFmtId="3" fontId="9" fillId="0" borderId="10" xfId="0" applyNumberFormat="1" applyFont="1" applyBorder="1"/>
    <xf numFmtId="3" fontId="4" fillId="0" borderId="14" xfId="0" applyNumberFormat="1" applyFont="1" applyBorder="1"/>
    <xf numFmtId="0" fontId="8" fillId="0" borderId="0" xfId="0" applyFont="1" applyBorder="1"/>
    <xf numFmtId="0" fontId="11" fillId="0" borderId="0" xfId="0" applyFont="1" applyBorder="1"/>
    <xf numFmtId="3" fontId="4" fillId="0" borderId="15" xfId="0" applyNumberFormat="1" applyFont="1" applyBorder="1"/>
    <xf numFmtId="3" fontId="3" fillId="0" borderId="10" xfId="0" applyNumberFormat="1" applyFont="1" applyBorder="1"/>
    <xf numFmtId="3" fontId="3" fillId="0" borderId="15" xfId="0" applyNumberFormat="1" applyFont="1" applyBorder="1"/>
    <xf numFmtId="3" fontId="3" fillId="0" borderId="14" xfId="0" applyNumberFormat="1" applyFont="1" applyBorder="1"/>
    <xf numFmtId="0" fontId="7" fillId="0" borderId="0" xfId="0" applyFont="1" applyBorder="1"/>
    <xf numFmtId="0" fontId="8" fillId="0" borderId="0" xfId="0" applyFont="1" applyFill="1" applyBorder="1"/>
    <xf numFmtId="0" fontId="11" fillId="0" borderId="16" xfId="0" applyFont="1" applyBorder="1"/>
    <xf numFmtId="0" fontId="17" fillId="0" borderId="17" xfId="0" applyFont="1" applyBorder="1"/>
    <xf numFmtId="0" fontId="16" fillId="0" borderId="17" xfId="0" applyFont="1" applyBorder="1"/>
    <xf numFmtId="3" fontId="17" fillId="0" borderId="18" xfId="0" applyNumberFormat="1" applyFont="1" applyBorder="1"/>
    <xf numFmtId="0" fontId="0" fillId="0" borderId="16" xfId="0" applyBorder="1"/>
    <xf numFmtId="3" fontId="3" fillId="0" borderId="3" xfId="0" applyNumberFormat="1" applyFont="1" applyBorder="1"/>
    <xf numFmtId="3" fontId="3" fillId="0" borderId="19" xfId="0" applyNumberFormat="1" applyFont="1" applyBorder="1"/>
    <xf numFmtId="3" fontId="17" fillId="0" borderId="20" xfId="0" applyNumberFormat="1" applyFont="1" applyBorder="1"/>
    <xf numFmtId="0" fontId="24" fillId="0" borderId="0" xfId="0" applyFont="1"/>
    <xf numFmtId="0" fontId="22" fillId="0" borderId="0" xfId="0" applyFont="1"/>
    <xf numFmtId="0" fontId="22" fillId="0" borderId="28" xfId="0" applyFont="1" applyBorder="1" applyAlignment="1">
      <alignment horizontal="left" indent="1"/>
    </xf>
    <xf numFmtId="165" fontId="22" fillId="0" borderId="29" xfId="0" applyNumberFormat="1" applyFont="1" applyBorder="1"/>
    <xf numFmtId="0" fontId="22" fillId="0" borderId="30" xfId="0" applyFont="1" applyBorder="1" applyAlignment="1">
      <alignment horizontal="left" indent="1"/>
    </xf>
    <xf numFmtId="0" fontId="22" fillId="0" borderId="31" xfId="0" applyFont="1" applyBorder="1" applyAlignment="1">
      <alignment horizontal="left" indent="1"/>
    </xf>
    <xf numFmtId="165" fontId="22" fillId="0" borderId="32" xfId="0" applyNumberFormat="1" applyFont="1" applyBorder="1"/>
    <xf numFmtId="0" fontId="22" fillId="0" borderId="33" xfId="0" applyFont="1" applyBorder="1" applyAlignment="1">
      <alignment horizontal="left" indent="1"/>
    </xf>
    <xf numFmtId="0" fontId="23" fillId="3" borderId="34" xfId="0" applyFont="1" applyFill="1" applyBorder="1" applyAlignment="1">
      <alignment horizontal="center" vertical="center"/>
    </xf>
    <xf numFmtId="2" fontId="23" fillId="3" borderId="29" xfId="0" applyNumberFormat="1" applyFont="1" applyFill="1" applyBorder="1" applyAlignment="1">
      <alignment horizontal="center"/>
    </xf>
    <xf numFmtId="3" fontId="4" fillId="0" borderId="12" xfId="0" applyNumberFormat="1" applyFont="1" applyFill="1" applyBorder="1"/>
    <xf numFmtId="3" fontId="4" fillId="0" borderId="12" xfId="0" applyNumberFormat="1" applyFont="1" applyBorder="1"/>
    <xf numFmtId="3" fontId="4" fillId="0" borderId="21" xfId="0" applyNumberFormat="1" applyFont="1" applyBorder="1"/>
    <xf numFmtId="3" fontId="4" fillId="0" borderId="11" xfId="0" applyNumberFormat="1" applyFont="1" applyBorder="1"/>
    <xf numFmtId="3" fontId="4" fillId="0" borderId="1" xfId="0" applyNumberFormat="1" applyFont="1" applyBorder="1"/>
    <xf numFmtId="3" fontId="4" fillId="0" borderId="5" xfId="0" applyNumberFormat="1" applyFont="1" applyBorder="1"/>
    <xf numFmtId="3" fontId="3" fillId="0" borderId="1" xfId="0" applyNumberFormat="1" applyFont="1" applyBorder="1"/>
    <xf numFmtId="3" fontId="18" fillId="0" borderId="14" xfId="0" applyNumberFormat="1" applyFont="1" applyBorder="1"/>
    <xf numFmtId="3" fontId="6" fillId="0" borderId="15" xfId="0" applyNumberFormat="1" applyFont="1" applyBorder="1"/>
    <xf numFmtId="3" fontId="6" fillId="0" borderId="12" xfId="0" applyNumberFormat="1" applyFont="1" applyBorder="1"/>
    <xf numFmtId="3" fontId="20" fillId="0" borderId="15" xfId="0" applyNumberFormat="1" applyFont="1" applyBorder="1"/>
    <xf numFmtId="3" fontId="6" fillId="0" borderId="20" xfId="0" applyNumberFormat="1" applyFont="1" applyBorder="1"/>
    <xf numFmtId="3" fontId="4" fillId="0" borderId="20" xfId="0" applyNumberFormat="1" applyFont="1" applyBorder="1"/>
    <xf numFmtId="3" fontId="7" fillId="0" borderId="22" xfId="0" applyNumberFormat="1" applyFont="1" applyBorder="1"/>
    <xf numFmtId="3" fontId="0" fillId="0" borderId="0" xfId="0" applyNumberFormat="1"/>
    <xf numFmtId="3" fontId="3" fillId="0" borderId="2" xfId="0" applyNumberFormat="1" applyFont="1" applyBorder="1"/>
    <xf numFmtId="3" fontId="20" fillId="0" borderId="10" xfId="0" applyNumberFormat="1" applyFont="1" applyBorder="1"/>
    <xf numFmtId="3" fontId="4" fillId="0" borderId="13" xfId="0" applyNumberFormat="1" applyFont="1" applyBorder="1"/>
    <xf numFmtId="0" fontId="11" fillId="0" borderId="3" xfId="0" applyFont="1" applyBorder="1"/>
    <xf numFmtId="3" fontId="10" fillId="4" borderId="10" xfId="0" applyNumberFormat="1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/>
    </xf>
    <xf numFmtId="3" fontId="19" fillId="4" borderId="10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8" fillId="0" borderId="5" xfId="0" applyFont="1" applyFill="1" applyBorder="1"/>
    <xf numFmtId="0" fontId="3" fillId="5" borderId="8" xfId="0" applyFont="1" applyFill="1" applyBorder="1"/>
    <xf numFmtId="0" fontId="4" fillId="5" borderId="4" xfId="0" applyFont="1" applyFill="1" applyBorder="1"/>
    <xf numFmtId="3" fontId="8" fillId="5" borderId="26" xfId="0" applyNumberFormat="1" applyFont="1" applyFill="1" applyBorder="1"/>
    <xf numFmtId="0" fontId="5" fillId="5" borderId="6" xfId="0" applyFont="1" applyFill="1" applyBorder="1"/>
    <xf numFmtId="0" fontId="8" fillId="5" borderId="6" xfId="0" applyFont="1" applyFill="1" applyBorder="1"/>
    <xf numFmtId="3" fontId="8" fillId="5" borderId="12" xfId="0" applyNumberFormat="1" applyFont="1" applyFill="1" applyBorder="1"/>
    <xf numFmtId="0" fontId="12" fillId="5" borderId="15" xfId="0" applyFont="1" applyFill="1" applyBorder="1"/>
    <xf numFmtId="0" fontId="3" fillId="5" borderId="4" xfId="0" applyFont="1" applyFill="1" applyBorder="1"/>
    <xf numFmtId="3" fontId="5" fillId="5" borderId="11" xfId="0" applyNumberFormat="1" applyFont="1" applyFill="1" applyBorder="1"/>
    <xf numFmtId="3" fontId="8" fillId="5" borderId="11" xfId="0" applyNumberFormat="1" applyFont="1" applyFill="1" applyBorder="1"/>
    <xf numFmtId="0" fontId="24" fillId="0" borderId="14" xfId="0" applyFont="1" applyBorder="1"/>
    <xf numFmtId="0" fontId="24" fillId="0" borderId="24" xfId="0" applyFont="1" applyBorder="1"/>
    <xf numFmtId="0" fontId="25" fillId="0" borderId="3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0" xfId="0" applyFont="1"/>
    <xf numFmtId="0" fontId="26" fillId="2" borderId="23" xfId="0" applyFont="1" applyFill="1" applyBorder="1" applyAlignment="1">
      <alignment horizontal="center" vertical="center"/>
    </xf>
    <xf numFmtId="0" fontId="26" fillId="0" borderId="24" xfId="0" applyFont="1" applyBorder="1" applyAlignment="1">
      <alignment wrapText="1" shrinkToFit="1"/>
    </xf>
    <xf numFmtId="3" fontId="27" fillId="0" borderId="24" xfId="0" applyNumberFormat="1" applyFont="1" applyBorder="1" applyAlignment="1">
      <alignment horizontal="right"/>
    </xf>
    <xf numFmtId="0" fontId="26" fillId="0" borderId="24" xfId="0" applyFont="1" applyBorder="1" applyAlignment="1">
      <alignment vertical="top"/>
    </xf>
    <xf numFmtId="3" fontId="27" fillId="0" borderId="23" xfId="0" applyNumberFormat="1" applyFont="1" applyBorder="1" applyAlignment="1">
      <alignment horizontal="right"/>
    </xf>
    <xf numFmtId="3" fontId="27" fillId="0" borderId="15" xfId="0" applyNumberFormat="1" applyFont="1" applyBorder="1" applyAlignment="1">
      <alignment horizontal="right"/>
    </xf>
    <xf numFmtId="3" fontId="27" fillId="0" borderId="20" xfId="0" applyNumberFormat="1" applyFont="1" applyBorder="1" applyAlignment="1">
      <alignment horizontal="right"/>
    </xf>
    <xf numFmtId="3" fontId="27" fillId="0" borderId="0" xfId="0" applyNumberFormat="1" applyFont="1"/>
    <xf numFmtId="0" fontId="26" fillId="0" borderId="15" xfId="0" applyFont="1" applyBorder="1" applyAlignment="1">
      <alignment horizontal="right"/>
    </xf>
    <xf numFmtId="0" fontId="26" fillId="0" borderId="23" xfId="0" applyFont="1" applyBorder="1" applyAlignment="1">
      <alignment wrapText="1" shrinkToFit="1"/>
    </xf>
    <xf numFmtId="3" fontId="27" fillId="0" borderId="25" xfId="0" applyNumberFormat="1" applyFont="1" applyBorder="1" applyAlignment="1">
      <alignment horizontal="right"/>
    </xf>
    <xf numFmtId="0" fontId="26" fillId="0" borderId="24" xfId="0" applyFont="1" applyBorder="1"/>
    <xf numFmtId="0" fontId="26" fillId="0" borderId="23" xfId="0" applyFont="1" applyBorder="1"/>
    <xf numFmtId="0" fontId="26" fillId="0" borderId="20" xfId="0" applyFont="1" applyBorder="1" applyAlignment="1">
      <alignment horizontal="right"/>
    </xf>
    <xf numFmtId="3" fontId="28" fillId="0" borderId="0" xfId="0" applyNumberFormat="1" applyFont="1"/>
    <xf numFmtId="0" fontId="28" fillId="0" borderId="0" xfId="0" applyFont="1"/>
    <xf numFmtId="0" fontId="29" fillId="0" borderId="1" xfId="0" applyFont="1" applyBorder="1"/>
    <xf numFmtId="3" fontId="29" fillId="0" borderId="1" xfId="0" applyNumberFormat="1" applyFont="1" applyBorder="1" applyAlignment="1">
      <alignment horizontal="right"/>
    </xf>
    <xf numFmtId="3" fontId="29" fillId="0" borderId="15" xfId="0" applyNumberFormat="1" applyFont="1" applyBorder="1" applyAlignment="1">
      <alignment horizontal="right"/>
    </xf>
    <xf numFmtId="0" fontId="29" fillId="0" borderId="1" xfId="0" applyFont="1" applyBorder="1" applyAlignment="1">
      <alignment wrapText="1" shrinkToFit="1"/>
    </xf>
    <xf numFmtId="0" fontId="29" fillId="0" borderId="16" xfId="0" applyFont="1" applyBorder="1"/>
    <xf numFmtId="3" fontId="29" fillId="0" borderId="16" xfId="0" applyNumberFormat="1" applyFont="1" applyBorder="1" applyAlignment="1">
      <alignment horizontal="right"/>
    </xf>
    <xf numFmtId="0" fontId="29" fillId="0" borderId="16" xfId="0" applyFont="1" applyBorder="1" applyAlignment="1">
      <alignment horizontal="left" vertical="center" wrapText="1" shrinkToFit="1"/>
    </xf>
    <xf numFmtId="3" fontId="29" fillId="0" borderId="20" xfId="0" applyNumberFormat="1" applyFont="1" applyBorder="1" applyAlignment="1">
      <alignment horizontal="right"/>
    </xf>
    <xf numFmtId="0" fontId="29" fillId="0" borderId="15" xfId="0" applyFont="1" applyBorder="1"/>
    <xf numFmtId="3" fontId="29" fillId="0" borderId="0" xfId="0" applyNumberFormat="1" applyFont="1" applyBorder="1" applyAlignment="1">
      <alignment horizontal="right"/>
    </xf>
    <xf numFmtId="0" fontId="29" fillId="0" borderId="20" xfId="0" applyFont="1" applyBorder="1"/>
    <xf numFmtId="3" fontId="29" fillId="0" borderId="17" xfId="0" applyNumberFormat="1" applyFont="1" applyBorder="1" applyAlignment="1">
      <alignment horizontal="right"/>
    </xf>
    <xf numFmtId="0" fontId="29" fillId="0" borderId="1" xfId="0" applyFont="1" applyFill="1" applyBorder="1"/>
    <xf numFmtId="0" fontId="29" fillId="0" borderId="15" xfId="0" applyFont="1" applyBorder="1" applyAlignment="1">
      <alignment wrapText="1" shrinkToFit="1"/>
    </xf>
    <xf numFmtId="0" fontId="29" fillId="0" borderId="16" xfId="0" applyFont="1" applyFill="1" applyBorder="1"/>
    <xf numFmtId="0" fontId="29" fillId="0" borderId="10" xfId="0" applyFont="1" applyBorder="1"/>
    <xf numFmtId="3" fontId="29" fillId="0" borderId="10" xfId="0" applyNumberFormat="1" applyFont="1" applyBorder="1" applyAlignment="1">
      <alignment horizontal="right"/>
    </xf>
    <xf numFmtId="0" fontId="30" fillId="0" borderId="10" xfId="0" applyFont="1" applyBorder="1"/>
    <xf numFmtId="4" fontId="31" fillId="0" borderId="10" xfId="0" applyNumberFormat="1" applyFont="1" applyBorder="1"/>
    <xf numFmtId="0" fontId="30" fillId="0" borderId="10" xfId="0" applyFont="1" applyFill="1" applyBorder="1"/>
    <xf numFmtId="0" fontId="32" fillId="2" borderId="10" xfId="0" applyFont="1" applyFill="1" applyBorder="1" applyAlignment="1">
      <alignment horizontal="right"/>
    </xf>
    <xf numFmtId="4" fontId="33" fillId="2" borderId="10" xfId="0" applyNumberFormat="1" applyFont="1" applyFill="1" applyBorder="1"/>
    <xf numFmtId="164" fontId="34" fillId="0" borderId="35" xfId="0" applyNumberFormat="1" applyFont="1" applyBorder="1"/>
    <xf numFmtId="164" fontId="33" fillId="2" borderId="36" xfId="0" applyNumberFormat="1" applyFont="1" applyFill="1" applyBorder="1"/>
    <xf numFmtId="44" fontId="8" fillId="5" borderId="12" xfId="1" applyFont="1" applyFill="1" applyBorder="1"/>
    <xf numFmtId="44" fontId="12" fillId="5" borderId="15" xfId="1" applyFont="1" applyFill="1" applyBorder="1"/>
    <xf numFmtId="44" fontId="7" fillId="0" borderId="12" xfId="1" applyFont="1" applyBorder="1"/>
    <xf numFmtId="0" fontId="0" fillId="6" borderId="0" xfId="0" applyFill="1"/>
    <xf numFmtId="0" fontId="15" fillId="6" borderId="0" xfId="0" applyFont="1" applyFill="1"/>
    <xf numFmtId="0" fontId="15" fillId="6" borderId="0" xfId="0" applyFont="1" applyFill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3" fontId="2" fillId="4" borderId="10" xfId="0" applyNumberFormat="1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26" fillId="0" borderId="17" xfId="0" applyFont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35"/>
  <sheetViews>
    <sheetView showGridLines="0" tabSelected="1" zoomScale="110" zoomScaleNormal="110" workbookViewId="0">
      <selection activeCell="P18" sqref="P18"/>
    </sheetView>
  </sheetViews>
  <sheetFormatPr baseColWidth="10" defaultRowHeight="13.8" x14ac:dyDescent="0.25"/>
  <cols>
    <col min="1" max="1" width="3.33203125" customWidth="1"/>
    <col min="2" max="2" width="4" customWidth="1"/>
    <col min="3" max="3" width="24.33203125" customWidth="1"/>
    <col min="4" max="7" width="7.6640625" customWidth="1"/>
    <col min="8" max="8" width="3.33203125" customWidth="1"/>
    <col min="9" max="9" width="4" customWidth="1"/>
    <col min="10" max="10" width="24" customWidth="1"/>
    <col min="11" max="11" width="9.77734375" customWidth="1"/>
    <col min="12" max="12" width="10.33203125" customWidth="1"/>
  </cols>
  <sheetData>
    <row r="1" spans="1:12" ht="18.75" customHeight="1" x14ac:dyDescent="0.3">
      <c r="A1" s="155" t="s">
        <v>138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26.25" customHeight="1" x14ac:dyDescent="0.25">
      <c r="A2" s="159" t="s">
        <v>56</v>
      </c>
      <c r="B2" s="160"/>
      <c r="C2" s="161"/>
      <c r="D2" s="158" t="s">
        <v>55</v>
      </c>
      <c r="E2" s="158"/>
      <c r="F2" s="158"/>
      <c r="G2" s="86" t="s">
        <v>2</v>
      </c>
      <c r="H2" s="165" t="s">
        <v>57</v>
      </c>
      <c r="I2" s="165"/>
      <c r="J2" s="165"/>
      <c r="K2" s="158" t="s">
        <v>55</v>
      </c>
      <c r="L2" s="158" t="s">
        <v>2</v>
      </c>
    </row>
    <row r="3" spans="1:12" ht="27.6" x14ac:dyDescent="0.25">
      <c r="A3" s="162"/>
      <c r="B3" s="163"/>
      <c r="C3" s="164"/>
      <c r="D3" s="87" t="s">
        <v>58</v>
      </c>
      <c r="E3" s="88" t="s">
        <v>59</v>
      </c>
      <c r="F3" s="89" t="s">
        <v>60</v>
      </c>
      <c r="G3" s="90" t="s">
        <v>60</v>
      </c>
      <c r="H3" s="166"/>
      <c r="I3" s="166"/>
      <c r="J3" s="166"/>
      <c r="K3" s="167"/>
      <c r="L3" s="167"/>
    </row>
    <row r="4" spans="1:12" ht="14.4" x14ac:dyDescent="0.3">
      <c r="A4" s="5" t="s">
        <v>61</v>
      </c>
      <c r="B4" s="4"/>
      <c r="C4" s="4"/>
      <c r="D4" s="71"/>
      <c r="E4" s="75"/>
      <c r="F4" s="40"/>
      <c r="G4" s="43"/>
      <c r="H4" s="4" t="s">
        <v>78</v>
      </c>
      <c r="I4" s="3"/>
      <c r="J4" s="3"/>
      <c r="K4" s="43"/>
      <c r="L4" s="40"/>
    </row>
    <row r="5" spans="1:12" ht="14.4" x14ac:dyDescent="0.3">
      <c r="A5" s="5"/>
      <c r="B5" s="4"/>
      <c r="C5" s="4"/>
      <c r="D5" s="71"/>
      <c r="E5" s="75"/>
      <c r="F5" s="40"/>
      <c r="G5" s="43"/>
      <c r="H5" s="3"/>
      <c r="I5" s="41" t="s">
        <v>79</v>
      </c>
      <c r="J5" s="3"/>
      <c r="K5" s="70">
        <v>22000</v>
      </c>
      <c r="L5" s="70">
        <v>22000</v>
      </c>
    </row>
    <row r="6" spans="1:12" ht="14.4" x14ac:dyDescent="0.3">
      <c r="A6" s="1"/>
      <c r="B6" s="47" t="s">
        <v>62</v>
      </c>
      <c r="C6" s="41"/>
      <c r="D6" s="71"/>
      <c r="E6" s="75"/>
      <c r="F6" s="40"/>
      <c r="G6" s="43"/>
      <c r="H6" s="3"/>
      <c r="I6" s="4" t="s">
        <v>80</v>
      </c>
      <c r="J6" s="4"/>
      <c r="K6" s="43"/>
      <c r="L6" s="40"/>
    </row>
    <row r="7" spans="1:12" ht="14.4" x14ac:dyDescent="0.3">
      <c r="A7" s="1"/>
      <c r="B7" s="47" t="s">
        <v>63</v>
      </c>
      <c r="C7" s="41"/>
      <c r="D7" s="71"/>
      <c r="E7" s="75"/>
      <c r="F7" s="74"/>
      <c r="G7" s="43"/>
      <c r="H7" s="3"/>
      <c r="I7" s="3"/>
      <c r="J7" s="41" t="s">
        <v>81</v>
      </c>
      <c r="K7" s="68">
        <v>4605</v>
      </c>
      <c r="L7" s="68">
        <v>4605</v>
      </c>
    </row>
    <row r="8" spans="1:12" ht="14.4" x14ac:dyDescent="0.3">
      <c r="A8" s="1"/>
      <c r="B8" s="41" t="s">
        <v>0</v>
      </c>
      <c r="C8" s="41"/>
      <c r="D8" s="71"/>
      <c r="E8" s="75"/>
      <c r="F8" s="74">
        <f>D8-E8</f>
        <v>0</v>
      </c>
      <c r="G8" s="43"/>
      <c r="H8" s="3"/>
      <c r="I8" s="41"/>
      <c r="J8" s="41" t="s">
        <v>115</v>
      </c>
      <c r="K8" s="43"/>
      <c r="L8" s="40"/>
    </row>
    <row r="9" spans="1:12" ht="14.4" x14ac:dyDescent="0.3">
      <c r="A9" s="1"/>
      <c r="B9" s="41" t="s">
        <v>1</v>
      </c>
      <c r="C9" s="41"/>
      <c r="D9" s="71"/>
      <c r="E9" s="75"/>
      <c r="F9" s="74">
        <f>D9-E9</f>
        <v>0</v>
      </c>
      <c r="G9" s="43"/>
      <c r="H9" s="3"/>
      <c r="I9" s="41"/>
      <c r="J9" s="41" t="s">
        <v>82</v>
      </c>
      <c r="K9" s="43"/>
      <c r="L9" s="40"/>
    </row>
    <row r="10" spans="1:12" ht="14.4" x14ac:dyDescent="0.3">
      <c r="A10" s="1"/>
      <c r="B10" s="41" t="s">
        <v>64</v>
      </c>
      <c r="C10" s="41"/>
      <c r="D10" s="72">
        <v>188898</v>
      </c>
      <c r="E10" s="76">
        <v>155565</v>
      </c>
      <c r="F10" s="69">
        <f>D10-E10</f>
        <v>33333</v>
      </c>
      <c r="G10" s="67">
        <v>62638</v>
      </c>
      <c r="H10" s="3"/>
      <c r="I10" s="41"/>
      <c r="J10" s="41" t="s">
        <v>83</v>
      </c>
      <c r="K10" s="68">
        <v>156942</v>
      </c>
      <c r="L10" s="68">
        <v>121190</v>
      </c>
    </row>
    <row r="11" spans="1:12" ht="14.4" x14ac:dyDescent="0.3">
      <c r="A11" s="1"/>
      <c r="B11" s="41" t="s">
        <v>65</v>
      </c>
      <c r="C11" s="42"/>
      <c r="D11" s="72">
        <v>76552</v>
      </c>
      <c r="E11" s="76">
        <v>21604</v>
      </c>
      <c r="F11" s="69">
        <f>D11-E11</f>
        <v>54948</v>
      </c>
      <c r="G11" s="67">
        <v>3690</v>
      </c>
      <c r="H11" s="3"/>
      <c r="I11" s="41" t="s">
        <v>123</v>
      </c>
      <c r="J11" s="3"/>
      <c r="K11" s="43"/>
      <c r="L11" s="40"/>
    </row>
    <row r="12" spans="1:12" ht="14.4" x14ac:dyDescent="0.3">
      <c r="A12" s="1"/>
      <c r="B12" s="47" t="s">
        <v>66</v>
      </c>
      <c r="C12" s="42"/>
      <c r="D12" s="72">
        <v>35133</v>
      </c>
      <c r="E12" s="76"/>
      <c r="F12" s="69">
        <f>D12-E12</f>
        <v>35133</v>
      </c>
      <c r="G12" s="68">
        <v>46343</v>
      </c>
      <c r="H12" s="3"/>
      <c r="I12" s="41" t="s">
        <v>84</v>
      </c>
      <c r="J12" s="3"/>
      <c r="K12" s="84">
        <v>97239</v>
      </c>
      <c r="L12" s="84">
        <v>136088</v>
      </c>
    </row>
    <row r="13" spans="1:12" ht="14.4" x14ac:dyDescent="0.3">
      <c r="A13" s="1"/>
      <c r="B13" s="47"/>
      <c r="C13" s="42"/>
      <c r="D13" s="71"/>
      <c r="E13" s="75"/>
      <c r="F13" s="74"/>
      <c r="G13" s="43"/>
      <c r="H13" s="6"/>
      <c r="I13" s="85"/>
      <c r="J13" s="91" t="s">
        <v>11</v>
      </c>
      <c r="K13" s="44">
        <f>SUM(K5:K12)</f>
        <v>280786</v>
      </c>
      <c r="L13" s="55">
        <f>SUM(L5:L12)</f>
        <v>283883</v>
      </c>
    </row>
    <row r="14" spans="1:12" ht="14.4" x14ac:dyDescent="0.3">
      <c r="A14" s="6"/>
      <c r="B14" s="7"/>
      <c r="C14" s="91" t="s">
        <v>11</v>
      </c>
      <c r="D14" s="82">
        <f>SUM(D4:D12)</f>
        <v>300583</v>
      </c>
      <c r="E14" s="83">
        <f>SUM(E4:E12)</f>
        <v>177169</v>
      </c>
      <c r="F14" s="55">
        <f>SUM(F4:F12)</f>
        <v>123414</v>
      </c>
      <c r="G14" s="44">
        <f>SUM(G4:G12)</f>
        <v>112671</v>
      </c>
      <c r="H14" s="42"/>
      <c r="I14" s="47" t="s">
        <v>85</v>
      </c>
      <c r="J14" s="3"/>
      <c r="K14" s="43"/>
      <c r="L14" s="40"/>
    </row>
    <row r="15" spans="1:12" ht="14.4" x14ac:dyDescent="0.3">
      <c r="A15" s="5" t="s">
        <v>67</v>
      </c>
      <c r="B15" s="3"/>
      <c r="C15" s="3"/>
      <c r="D15" s="71"/>
      <c r="E15" s="75"/>
      <c r="F15" s="40"/>
      <c r="G15" s="43"/>
      <c r="H15" s="6"/>
      <c r="I15" s="92"/>
      <c r="J15" s="91" t="s">
        <v>86</v>
      </c>
      <c r="K15" s="44">
        <f>SUM(K14)</f>
        <v>0</v>
      </c>
      <c r="L15" s="55">
        <f>SUM(L14)</f>
        <v>0</v>
      </c>
    </row>
    <row r="16" spans="1:12" ht="14.4" x14ac:dyDescent="0.3">
      <c r="A16" s="5" t="s">
        <v>4</v>
      </c>
      <c r="B16" s="47" t="s">
        <v>68</v>
      </c>
      <c r="C16" s="3"/>
      <c r="D16" s="71"/>
      <c r="E16" s="75"/>
      <c r="F16" s="40"/>
      <c r="G16" s="43"/>
      <c r="H16" s="4" t="s">
        <v>87</v>
      </c>
      <c r="I16" s="41"/>
      <c r="J16" s="3"/>
      <c r="K16" s="43"/>
      <c r="L16" s="40"/>
    </row>
    <row r="17" spans="1:14" ht="14.4" x14ac:dyDescent="0.3">
      <c r="A17" s="5"/>
      <c r="B17" s="41" t="s">
        <v>125</v>
      </c>
      <c r="C17" s="3"/>
      <c r="D17" s="72">
        <v>13184</v>
      </c>
      <c r="E17" s="76">
        <v>200</v>
      </c>
      <c r="F17" s="69">
        <f>D17-E17</f>
        <v>12984</v>
      </c>
      <c r="G17" s="68">
        <v>7875</v>
      </c>
      <c r="H17" s="4"/>
      <c r="I17" s="47" t="s">
        <v>88</v>
      </c>
      <c r="J17" s="3"/>
      <c r="K17" s="43"/>
      <c r="L17" s="40"/>
    </row>
    <row r="18" spans="1:14" ht="14.4" x14ac:dyDescent="0.3">
      <c r="A18" s="5"/>
      <c r="B18" s="41" t="s">
        <v>69</v>
      </c>
      <c r="C18" s="3"/>
      <c r="D18" s="72">
        <v>9175</v>
      </c>
      <c r="E18" s="76">
        <v>1532</v>
      </c>
      <c r="F18" s="69">
        <f>D18-E18</f>
        <v>7643</v>
      </c>
      <c r="G18" s="68">
        <v>3214</v>
      </c>
      <c r="H18" s="3"/>
      <c r="I18" s="41" t="s">
        <v>129</v>
      </c>
      <c r="J18" s="3"/>
      <c r="K18" s="43"/>
      <c r="L18" s="40"/>
    </row>
    <row r="19" spans="1:14" ht="14.4" x14ac:dyDescent="0.3">
      <c r="A19" s="5"/>
      <c r="B19" s="41" t="s">
        <v>70</v>
      </c>
      <c r="C19" s="3"/>
      <c r="D19" s="72">
        <v>38896</v>
      </c>
      <c r="E19" s="76">
        <v>2310</v>
      </c>
      <c r="F19" s="69">
        <f>D19-E19</f>
        <v>36586</v>
      </c>
      <c r="G19" s="68">
        <v>34962</v>
      </c>
      <c r="H19" s="4"/>
      <c r="I19" s="41" t="s">
        <v>128</v>
      </c>
      <c r="J19" s="42"/>
      <c r="K19" s="68">
        <v>103861</v>
      </c>
      <c r="L19" s="69">
        <v>52235</v>
      </c>
    </row>
    <row r="20" spans="1:14" ht="14.4" x14ac:dyDescent="0.3">
      <c r="A20" s="5"/>
      <c r="B20" s="47" t="s">
        <v>71</v>
      </c>
      <c r="C20" s="3"/>
      <c r="D20" s="71"/>
      <c r="E20" s="75"/>
      <c r="F20" s="40"/>
      <c r="G20" s="43"/>
      <c r="H20" s="3"/>
      <c r="I20" s="48" t="s">
        <v>90</v>
      </c>
      <c r="J20" s="42"/>
      <c r="K20" s="43"/>
      <c r="L20" s="40"/>
      <c r="N20" s="81"/>
    </row>
    <row r="21" spans="1:14" ht="14.4" x14ac:dyDescent="0.3">
      <c r="A21" s="5"/>
      <c r="B21" s="41" t="s">
        <v>72</v>
      </c>
      <c r="C21" s="3"/>
      <c r="D21" s="72">
        <v>124283</v>
      </c>
      <c r="E21" s="76">
        <v>5220</v>
      </c>
      <c r="F21" s="69">
        <f>D21-E21</f>
        <v>119063</v>
      </c>
      <c r="G21" s="68">
        <v>33659</v>
      </c>
      <c r="H21" s="3"/>
      <c r="I21" s="4" t="s">
        <v>89</v>
      </c>
      <c r="J21" s="4"/>
      <c r="K21" s="43"/>
      <c r="L21" s="40"/>
    </row>
    <row r="22" spans="1:14" ht="14.4" x14ac:dyDescent="0.3">
      <c r="A22" s="5"/>
      <c r="B22" s="41" t="s">
        <v>73</v>
      </c>
      <c r="C22" s="3"/>
      <c r="D22" s="72">
        <v>72206</v>
      </c>
      <c r="E22" s="76"/>
      <c r="F22" s="69">
        <f>D22-E22</f>
        <v>72206</v>
      </c>
      <c r="G22" s="68">
        <v>49541</v>
      </c>
      <c r="H22" s="3"/>
      <c r="I22" s="41" t="s">
        <v>124</v>
      </c>
      <c r="J22" s="3"/>
      <c r="K22" s="68">
        <v>101044</v>
      </c>
      <c r="L22" s="69">
        <v>93090</v>
      </c>
    </row>
    <row r="23" spans="1:14" ht="14.4" x14ac:dyDescent="0.3">
      <c r="A23" s="1"/>
      <c r="B23" s="41" t="s">
        <v>74</v>
      </c>
      <c r="C23" s="3"/>
      <c r="D23" s="72">
        <v>18001</v>
      </c>
      <c r="E23" s="76"/>
      <c r="F23" s="69">
        <f>D23-E23</f>
        <v>18001</v>
      </c>
      <c r="G23" s="68">
        <v>7827</v>
      </c>
      <c r="H23" s="3"/>
      <c r="I23" s="41" t="s">
        <v>91</v>
      </c>
      <c r="J23" s="3"/>
      <c r="K23" s="68">
        <v>43203</v>
      </c>
      <c r="L23" s="69">
        <v>27404</v>
      </c>
    </row>
    <row r="24" spans="1:14" ht="14.4" x14ac:dyDescent="0.3">
      <c r="A24" s="1"/>
      <c r="B24" s="41" t="s">
        <v>75</v>
      </c>
      <c r="C24" s="3"/>
      <c r="D24" s="72">
        <v>138997</v>
      </c>
      <c r="E24" s="76"/>
      <c r="F24" s="69">
        <f>D24-E24</f>
        <v>138997</v>
      </c>
      <c r="G24" s="68">
        <v>206863</v>
      </c>
      <c r="H24" s="3"/>
      <c r="I24" s="41" t="s">
        <v>92</v>
      </c>
      <c r="J24" s="3"/>
      <c r="K24" s="43"/>
      <c r="L24" s="40"/>
    </row>
    <row r="25" spans="1:14" ht="14.4" x14ac:dyDescent="0.3">
      <c r="A25" s="1"/>
      <c r="B25" s="41" t="s">
        <v>76</v>
      </c>
      <c r="C25" s="3"/>
      <c r="D25" s="71"/>
      <c r="E25" s="75"/>
      <c r="F25" s="40"/>
      <c r="G25" s="43"/>
      <c r="H25" s="3"/>
      <c r="I25" s="41" t="s">
        <v>127</v>
      </c>
      <c r="J25" s="3"/>
      <c r="K25" s="43"/>
      <c r="L25" s="40"/>
    </row>
    <row r="26" spans="1:14" ht="14.4" x14ac:dyDescent="0.3">
      <c r="A26" s="6"/>
      <c r="B26" s="7"/>
      <c r="C26" s="91" t="s">
        <v>77</v>
      </c>
      <c r="D26" s="82">
        <f>SUM(D16:D25)</f>
        <v>414742</v>
      </c>
      <c r="E26" s="83">
        <f>SUM(E16:E25)</f>
        <v>9262</v>
      </c>
      <c r="F26" s="55">
        <f>SUM(F16:F25)</f>
        <v>405480</v>
      </c>
      <c r="G26" s="44">
        <f>SUM(G16:G25)</f>
        <v>343941</v>
      </c>
      <c r="H26" s="3"/>
      <c r="I26" s="41" t="s">
        <v>93</v>
      </c>
      <c r="J26" s="3"/>
      <c r="K26" s="45"/>
      <c r="L26" s="40"/>
    </row>
    <row r="27" spans="1:14" ht="14.4" x14ac:dyDescent="0.3">
      <c r="A27" s="1"/>
      <c r="B27" s="3"/>
      <c r="C27" s="4"/>
      <c r="D27" s="73"/>
      <c r="E27" s="77"/>
      <c r="F27" s="46"/>
      <c r="G27" s="45"/>
      <c r="H27" s="3"/>
      <c r="I27" s="41" t="s">
        <v>94</v>
      </c>
      <c r="J27" s="3"/>
      <c r="K27" s="43"/>
      <c r="L27" s="40"/>
    </row>
    <row r="28" spans="1:14" ht="14.4" x14ac:dyDescent="0.3">
      <c r="A28" s="32" t="s">
        <v>126</v>
      </c>
      <c r="B28" s="3"/>
      <c r="C28" s="3"/>
      <c r="D28" s="71"/>
      <c r="E28" s="78"/>
      <c r="F28" s="40"/>
      <c r="G28" s="79"/>
      <c r="H28" s="6"/>
      <c r="I28" s="7"/>
      <c r="J28" s="91" t="s">
        <v>77</v>
      </c>
      <c r="K28" s="44">
        <f>SUM(K18:K27)</f>
        <v>248108</v>
      </c>
      <c r="L28" s="55">
        <f>SUM(L18:L27)</f>
        <v>172729</v>
      </c>
    </row>
    <row r="29" spans="1:14" ht="14.4" x14ac:dyDescent="0.3">
      <c r="A29" s="6"/>
      <c r="B29" s="7"/>
      <c r="C29" s="91" t="s">
        <v>21</v>
      </c>
      <c r="D29" s="44">
        <f>D14+D26+D28</f>
        <v>715325</v>
      </c>
      <c r="E29" s="54">
        <f>E14+E26+E28</f>
        <v>186431</v>
      </c>
      <c r="F29" s="44">
        <f>F14+F26+F28</f>
        <v>528894</v>
      </c>
      <c r="G29" s="44">
        <f>G14+G26+G28</f>
        <v>456612</v>
      </c>
      <c r="H29" s="7"/>
      <c r="I29" s="7"/>
      <c r="J29" s="91" t="s">
        <v>21</v>
      </c>
      <c r="K29" s="44">
        <f>K13+K15+K28</f>
        <v>528894</v>
      </c>
      <c r="L29" s="55">
        <f>L13+L15+L28</f>
        <v>456612</v>
      </c>
    </row>
    <row r="30" spans="1:14" x14ac:dyDescent="0.25">
      <c r="A30" s="49"/>
      <c r="B30" s="156"/>
      <c r="C30" s="156"/>
      <c r="D30" s="156"/>
      <c r="E30" s="156"/>
      <c r="F30" s="156"/>
      <c r="G30" s="157"/>
      <c r="H30" s="53"/>
      <c r="I30" s="50" t="s">
        <v>95</v>
      </c>
      <c r="J30" s="51"/>
      <c r="K30" s="56">
        <v>2637</v>
      </c>
      <c r="L30" s="52">
        <v>212</v>
      </c>
    </row>
    <row r="32" spans="1:14" ht="14.4" x14ac:dyDescent="0.3">
      <c r="B32" s="153" t="s">
        <v>140</v>
      </c>
      <c r="C32" s="153"/>
      <c r="D32" s="154" t="s">
        <v>141</v>
      </c>
    </row>
    <row r="33" spans="2:4" x14ac:dyDescent="0.25">
      <c r="B33" s="152" t="s">
        <v>142</v>
      </c>
      <c r="C33" s="152"/>
      <c r="D33" s="152">
        <v>103289</v>
      </c>
    </row>
    <row r="34" spans="2:4" x14ac:dyDescent="0.25">
      <c r="B34" s="152" t="s">
        <v>143</v>
      </c>
      <c r="C34" s="152"/>
      <c r="D34" s="152">
        <v>4638</v>
      </c>
    </row>
    <row r="35" spans="2:4" x14ac:dyDescent="0.25">
      <c r="B35" s="152" t="s">
        <v>144</v>
      </c>
      <c r="C35" s="152"/>
      <c r="D35" s="152">
        <v>2516</v>
      </c>
    </row>
  </sheetData>
  <mergeCells count="7">
    <mergeCell ref="A1:L1"/>
    <mergeCell ref="B30:G30"/>
    <mergeCell ref="D2:F2"/>
    <mergeCell ref="A2:C3"/>
    <mergeCell ref="H2:J3"/>
    <mergeCell ref="K2:K3"/>
    <mergeCell ref="L2:L3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BreakPreview" zoomScale="60" zoomScaleNormal="100" workbookViewId="0">
      <selection sqref="A1:E59"/>
    </sheetView>
  </sheetViews>
  <sheetFormatPr baseColWidth="10" defaultRowHeight="13.8" x14ac:dyDescent="0.25"/>
  <cols>
    <col min="3" max="3" width="40" customWidth="1"/>
    <col min="4" max="4" width="12.44140625" bestFit="1" customWidth="1"/>
  </cols>
  <sheetData>
    <row r="1" spans="1:5" ht="14.4" x14ac:dyDescent="0.3">
      <c r="A1" s="168" t="s">
        <v>135</v>
      </c>
      <c r="B1" s="168"/>
      <c r="C1" s="169"/>
      <c r="D1" s="33" t="s">
        <v>96</v>
      </c>
      <c r="E1" s="33" t="s">
        <v>97</v>
      </c>
    </row>
    <row r="2" spans="1:5" ht="14.4" x14ac:dyDescent="0.3">
      <c r="A2" s="94" t="s">
        <v>39</v>
      </c>
      <c r="B2" s="95"/>
      <c r="C2" s="95"/>
      <c r="D2" s="96"/>
      <c r="E2" s="96"/>
    </row>
    <row r="3" spans="1:5" ht="14.4" x14ac:dyDescent="0.3">
      <c r="A3" s="93"/>
      <c r="B3" s="97" t="s">
        <v>3</v>
      </c>
      <c r="C3" s="98"/>
      <c r="D3" s="149">
        <v>1857984</v>
      </c>
      <c r="E3" s="99">
        <v>1956557</v>
      </c>
    </row>
    <row r="4" spans="1:5" ht="14.4" x14ac:dyDescent="0.3">
      <c r="A4" s="93"/>
      <c r="B4" s="97" t="s">
        <v>136</v>
      </c>
      <c r="C4" s="98"/>
      <c r="D4" s="150">
        <v>457688</v>
      </c>
      <c r="E4" s="100">
        <v>241801</v>
      </c>
    </row>
    <row r="5" spans="1:5" ht="14.4" x14ac:dyDescent="0.3">
      <c r="A5" s="11"/>
      <c r="B5" s="13"/>
      <c r="C5" s="14" t="s">
        <v>22</v>
      </c>
      <c r="D5" s="151">
        <f>SUM(D3:D4)</f>
        <v>2315672</v>
      </c>
      <c r="E5" s="36">
        <f>SUM(E3:E4)</f>
        <v>2198358</v>
      </c>
    </row>
    <row r="6" spans="1:5" ht="14.4" x14ac:dyDescent="0.3">
      <c r="A6" s="25"/>
      <c r="B6" s="12" t="s">
        <v>103</v>
      </c>
      <c r="C6" s="26"/>
      <c r="D6" s="35">
        <v>3215</v>
      </c>
      <c r="E6" s="35">
        <v>786</v>
      </c>
    </row>
    <row r="7" spans="1:5" ht="14.4" x14ac:dyDescent="0.3">
      <c r="A7" s="25"/>
      <c r="B7" s="12" t="s">
        <v>6</v>
      </c>
      <c r="C7" s="26"/>
      <c r="D7" s="35"/>
      <c r="E7" s="35"/>
    </row>
    <row r="8" spans="1:5" ht="14.4" x14ac:dyDescent="0.3">
      <c r="A8" s="25"/>
      <c r="B8" s="12" t="s">
        <v>43</v>
      </c>
      <c r="C8" s="26"/>
      <c r="D8" s="35">
        <v>5600</v>
      </c>
      <c r="E8" s="35">
        <v>8723</v>
      </c>
    </row>
    <row r="9" spans="1:5" ht="14.4" x14ac:dyDescent="0.3">
      <c r="A9" s="25"/>
      <c r="B9" s="2" t="s">
        <v>99</v>
      </c>
      <c r="C9" s="26"/>
      <c r="D9" s="35">
        <v>2100</v>
      </c>
      <c r="E9" s="35">
        <v>1500</v>
      </c>
    </row>
    <row r="10" spans="1:5" ht="14.4" x14ac:dyDescent="0.3">
      <c r="A10" s="25"/>
      <c r="B10" s="12" t="s">
        <v>9</v>
      </c>
      <c r="C10" s="26"/>
      <c r="D10" s="35">
        <v>2643</v>
      </c>
      <c r="E10" s="35">
        <v>4715</v>
      </c>
    </row>
    <row r="11" spans="1:5" ht="14.4" x14ac:dyDescent="0.3">
      <c r="A11" s="11"/>
      <c r="B11" s="10"/>
      <c r="C11" s="14" t="s">
        <v>23</v>
      </c>
      <c r="D11" s="36">
        <f>SUM(D5:D10)</f>
        <v>2329230</v>
      </c>
      <c r="E11" s="36">
        <f>SUM(E5:E10)</f>
        <v>2214082</v>
      </c>
    </row>
    <row r="12" spans="1:5" ht="14.4" x14ac:dyDescent="0.3">
      <c r="A12" s="94" t="s">
        <v>40</v>
      </c>
      <c r="B12" s="101"/>
      <c r="C12" s="101"/>
      <c r="D12" s="102"/>
      <c r="E12" s="103"/>
    </row>
    <row r="13" spans="1:5" ht="14.4" x14ac:dyDescent="0.3">
      <c r="A13" s="25"/>
      <c r="B13" s="97" t="s">
        <v>24</v>
      </c>
      <c r="C13" s="97"/>
      <c r="D13" s="99">
        <v>624097</v>
      </c>
      <c r="E13" s="99">
        <v>625329</v>
      </c>
    </row>
    <row r="14" spans="1:5" ht="2.25" customHeight="1" x14ac:dyDescent="0.3">
      <c r="A14" s="25"/>
      <c r="B14" s="97"/>
      <c r="C14" s="97" t="s">
        <v>25</v>
      </c>
      <c r="D14" s="99">
        <v>-3512</v>
      </c>
      <c r="E14" s="99">
        <v>-3228</v>
      </c>
    </row>
    <row r="15" spans="1:5" ht="14.4" x14ac:dyDescent="0.3">
      <c r="A15" s="25"/>
      <c r="B15" s="97" t="s">
        <v>98</v>
      </c>
      <c r="C15" s="97"/>
      <c r="D15" s="99">
        <v>99764</v>
      </c>
      <c r="E15" s="99">
        <v>78432</v>
      </c>
    </row>
    <row r="16" spans="1:5" ht="3" customHeight="1" x14ac:dyDescent="0.3">
      <c r="A16" s="25"/>
      <c r="B16" s="97"/>
      <c r="C16" s="97" t="s">
        <v>25</v>
      </c>
      <c r="D16" s="99">
        <v>4528</v>
      </c>
      <c r="E16" s="99">
        <v>3432</v>
      </c>
    </row>
    <row r="17" spans="1:5" ht="14.4" x14ac:dyDescent="0.3">
      <c r="A17" s="25"/>
      <c r="B17" s="97" t="s">
        <v>26</v>
      </c>
      <c r="C17" s="97"/>
      <c r="D17" s="99">
        <v>622981</v>
      </c>
      <c r="E17" s="99">
        <v>567830</v>
      </c>
    </row>
    <row r="18" spans="1:5" ht="14.4" x14ac:dyDescent="0.3">
      <c r="A18" s="25"/>
      <c r="B18" s="12" t="s">
        <v>5</v>
      </c>
      <c r="C18" s="12"/>
      <c r="D18" s="35">
        <v>33350</v>
      </c>
      <c r="E18" s="35">
        <v>36033</v>
      </c>
    </row>
    <row r="19" spans="1:5" ht="14.4" x14ac:dyDescent="0.3">
      <c r="A19" s="25"/>
      <c r="B19" s="12" t="s">
        <v>7</v>
      </c>
      <c r="C19" s="12"/>
      <c r="D19" s="35">
        <v>528752</v>
      </c>
      <c r="E19" s="35">
        <v>468732</v>
      </c>
    </row>
    <row r="20" spans="1:5" ht="14.4" x14ac:dyDescent="0.3">
      <c r="A20" s="25"/>
      <c r="B20" s="12" t="s">
        <v>8</v>
      </c>
      <c r="C20" s="12"/>
      <c r="D20" s="35">
        <v>231356</v>
      </c>
      <c r="E20" s="35">
        <v>192352</v>
      </c>
    </row>
    <row r="21" spans="1:5" ht="14.4" x14ac:dyDescent="0.3">
      <c r="A21" s="25"/>
      <c r="B21" s="2" t="s">
        <v>48</v>
      </c>
      <c r="C21" s="2"/>
      <c r="D21" s="35"/>
      <c r="E21" s="35"/>
    </row>
    <row r="22" spans="1:5" ht="14.4" x14ac:dyDescent="0.3">
      <c r="A22" s="25"/>
      <c r="B22" s="12"/>
      <c r="C22" s="12" t="s">
        <v>100</v>
      </c>
      <c r="D22" s="35">
        <v>39739</v>
      </c>
      <c r="E22" s="35">
        <v>20651</v>
      </c>
    </row>
    <row r="23" spans="1:5" ht="14.4" x14ac:dyDescent="0.3">
      <c r="A23" s="25"/>
      <c r="B23" s="12"/>
      <c r="C23" s="12" t="s">
        <v>49</v>
      </c>
      <c r="D23" s="35"/>
      <c r="E23" s="35"/>
    </row>
    <row r="24" spans="1:5" ht="14.4" x14ac:dyDescent="0.3">
      <c r="A24" s="25"/>
      <c r="B24" s="12"/>
      <c r="C24" s="12" t="s">
        <v>51</v>
      </c>
      <c r="D24" s="35"/>
      <c r="E24" s="35"/>
    </row>
    <row r="25" spans="1:5" ht="14.4" x14ac:dyDescent="0.3">
      <c r="A25" s="25"/>
      <c r="B25" s="2" t="s">
        <v>50</v>
      </c>
      <c r="D25" s="35"/>
      <c r="E25" s="35"/>
    </row>
    <row r="26" spans="1:5" ht="14.4" x14ac:dyDescent="0.3">
      <c r="A26" s="25"/>
      <c r="B26" s="12" t="s">
        <v>10</v>
      </c>
      <c r="C26" s="12"/>
      <c r="D26" s="35">
        <v>370</v>
      </c>
      <c r="E26" s="35">
        <v>674</v>
      </c>
    </row>
    <row r="27" spans="1:5" ht="14.4" x14ac:dyDescent="0.3">
      <c r="A27" s="17"/>
      <c r="B27" s="19"/>
      <c r="C27" s="20" t="s">
        <v>27</v>
      </c>
      <c r="D27" s="80">
        <f>SUM(D13:D26)</f>
        <v>2181425</v>
      </c>
      <c r="E27" s="80">
        <f>SUM(E13:E26)</f>
        <v>1990237</v>
      </c>
    </row>
    <row r="28" spans="1:5" ht="14.4" x14ac:dyDescent="0.3">
      <c r="A28" s="31" t="s">
        <v>28</v>
      </c>
      <c r="B28" s="7"/>
      <c r="C28" s="7"/>
      <c r="D28" s="38">
        <f>D11-D27</f>
        <v>147805</v>
      </c>
      <c r="E28" s="38">
        <f>E11-E27</f>
        <v>223845</v>
      </c>
    </row>
    <row r="29" spans="1:5" ht="14.4" x14ac:dyDescent="0.3">
      <c r="A29" s="18" t="s">
        <v>32</v>
      </c>
      <c r="B29" s="21"/>
      <c r="C29" s="21"/>
      <c r="D29" s="34"/>
      <c r="E29" s="34"/>
    </row>
    <row r="30" spans="1:5" ht="14.4" x14ac:dyDescent="0.3">
      <c r="A30" s="25"/>
      <c r="B30" s="12" t="s">
        <v>44</v>
      </c>
      <c r="C30" s="26"/>
      <c r="D30" s="35">
        <v>61</v>
      </c>
      <c r="E30" s="35">
        <v>53</v>
      </c>
    </row>
    <row r="31" spans="1:5" ht="14.4" x14ac:dyDescent="0.3">
      <c r="A31" s="27"/>
      <c r="B31" s="12" t="s">
        <v>45</v>
      </c>
      <c r="C31" s="26"/>
      <c r="D31" s="35"/>
      <c r="E31" s="35"/>
    </row>
    <row r="32" spans="1:5" ht="14.4" x14ac:dyDescent="0.3">
      <c r="A32" s="27"/>
      <c r="B32" s="12" t="s">
        <v>46</v>
      </c>
      <c r="C32" s="26"/>
      <c r="D32" s="35"/>
      <c r="E32" s="35"/>
    </row>
    <row r="33" spans="1:5" ht="14.4" x14ac:dyDescent="0.3">
      <c r="A33" s="27"/>
      <c r="B33" s="2" t="s">
        <v>54</v>
      </c>
      <c r="C33" s="26"/>
      <c r="D33" s="35"/>
      <c r="E33" s="35"/>
    </row>
    <row r="34" spans="1:5" ht="14.4" x14ac:dyDescent="0.3">
      <c r="A34" s="27"/>
      <c r="B34" s="12" t="s">
        <v>14</v>
      </c>
      <c r="C34" s="26"/>
      <c r="D34" s="35"/>
      <c r="E34" s="35"/>
    </row>
    <row r="35" spans="1:5" ht="14.4" x14ac:dyDescent="0.3">
      <c r="A35" s="25"/>
      <c r="B35" s="12" t="s">
        <v>16</v>
      </c>
      <c r="C35" s="26"/>
      <c r="D35" s="35"/>
      <c r="E35" s="35"/>
    </row>
    <row r="36" spans="1:5" ht="14.4" x14ac:dyDescent="0.3">
      <c r="A36" s="11"/>
      <c r="B36" s="10"/>
      <c r="C36" s="14" t="s">
        <v>29</v>
      </c>
      <c r="D36" s="36">
        <f>SUM(D30:D35)</f>
        <v>61</v>
      </c>
      <c r="E36" s="36">
        <f>SUM(E30:E35)</f>
        <v>53</v>
      </c>
    </row>
    <row r="37" spans="1:5" ht="14.4" x14ac:dyDescent="0.3">
      <c r="A37" s="9" t="s">
        <v>12</v>
      </c>
      <c r="B37" s="10"/>
      <c r="C37" s="10"/>
      <c r="D37" s="35"/>
      <c r="E37" s="35"/>
    </row>
    <row r="38" spans="1:5" ht="14.4" x14ac:dyDescent="0.3">
      <c r="A38" s="27"/>
      <c r="B38" s="2" t="s">
        <v>53</v>
      </c>
      <c r="C38" s="26"/>
      <c r="D38" s="35"/>
      <c r="E38" s="35"/>
    </row>
    <row r="39" spans="1:5" ht="14.4" x14ac:dyDescent="0.3">
      <c r="A39" s="27"/>
      <c r="B39" s="12" t="s">
        <v>47</v>
      </c>
      <c r="C39" s="26"/>
      <c r="D39" s="35">
        <v>9580</v>
      </c>
      <c r="E39" s="35">
        <v>6325</v>
      </c>
    </row>
    <row r="40" spans="1:5" ht="14.4" x14ac:dyDescent="0.3">
      <c r="A40" s="27"/>
      <c r="B40" s="12" t="s">
        <v>13</v>
      </c>
      <c r="C40" s="26"/>
      <c r="D40" s="35"/>
      <c r="E40" s="35"/>
    </row>
    <row r="41" spans="1:5" ht="14.4" x14ac:dyDescent="0.3">
      <c r="A41" s="27"/>
      <c r="B41" s="12" t="s">
        <v>15</v>
      </c>
      <c r="C41" s="26"/>
      <c r="D41" s="35"/>
      <c r="E41" s="35"/>
    </row>
    <row r="42" spans="1:5" ht="14.4" x14ac:dyDescent="0.3">
      <c r="A42" s="22"/>
      <c r="B42" s="19"/>
      <c r="C42" s="20" t="s">
        <v>30</v>
      </c>
      <c r="D42" s="37">
        <f>SUM(D38:D41)</f>
        <v>9580</v>
      </c>
      <c r="E42" s="37">
        <f>SUM(E38:E41)</f>
        <v>6325</v>
      </c>
    </row>
    <row r="43" spans="1:5" x14ac:dyDescent="0.25">
      <c r="A43" s="31" t="s">
        <v>31</v>
      </c>
      <c r="B43" s="23"/>
      <c r="C43" s="23"/>
      <c r="D43" s="38">
        <f>D36-D42</f>
        <v>-9519</v>
      </c>
      <c r="E43" s="38">
        <f>E36-E42</f>
        <v>-6272</v>
      </c>
    </row>
    <row r="44" spans="1:5" ht="14.4" x14ac:dyDescent="0.3">
      <c r="A44" s="18" t="s">
        <v>18</v>
      </c>
      <c r="B44" s="8"/>
      <c r="C44" s="8"/>
      <c r="D44" s="34"/>
      <c r="E44" s="34"/>
    </row>
    <row r="45" spans="1:5" ht="14.4" x14ac:dyDescent="0.3">
      <c r="A45" s="25"/>
      <c r="B45" s="15" t="s">
        <v>19</v>
      </c>
      <c r="C45" s="28"/>
      <c r="D45" s="35"/>
      <c r="E45" s="35"/>
    </row>
    <row r="46" spans="1:5" ht="14.4" x14ac:dyDescent="0.3">
      <c r="A46" s="25"/>
      <c r="B46" s="12" t="s">
        <v>20</v>
      </c>
      <c r="C46" s="26"/>
      <c r="D46" s="35">
        <v>22279</v>
      </c>
      <c r="E46" s="35">
        <v>1250</v>
      </c>
    </row>
    <row r="47" spans="1:5" ht="14.4" x14ac:dyDescent="0.3">
      <c r="A47" s="25"/>
      <c r="B47" s="2" t="s">
        <v>54</v>
      </c>
      <c r="C47" s="26"/>
      <c r="D47" s="35"/>
      <c r="E47" s="35"/>
    </row>
    <row r="48" spans="1:5" ht="14.4" x14ac:dyDescent="0.3">
      <c r="A48" s="11"/>
      <c r="B48" s="10"/>
      <c r="C48" s="14" t="s">
        <v>33</v>
      </c>
      <c r="D48" s="36">
        <f>SUM(D45:D47)</f>
        <v>22279</v>
      </c>
      <c r="E48" s="36">
        <f>SUM(E45:E47)</f>
        <v>1250</v>
      </c>
    </row>
    <row r="49" spans="1:5" ht="14.4" x14ac:dyDescent="0.3">
      <c r="A49" s="9" t="s">
        <v>17</v>
      </c>
      <c r="B49" s="10"/>
      <c r="C49" s="10"/>
      <c r="D49" s="35"/>
      <c r="E49" s="35"/>
    </row>
    <row r="50" spans="1:5" ht="14.4" x14ac:dyDescent="0.3">
      <c r="A50" s="25"/>
      <c r="B50" s="12" t="s">
        <v>19</v>
      </c>
      <c r="C50" s="26"/>
      <c r="D50" s="35"/>
      <c r="E50" s="35"/>
    </row>
    <row r="51" spans="1:5" ht="14.4" x14ac:dyDescent="0.3">
      <c r="A51" s="25"/>
      <c r="B51" s="12" t="s">
        <v>20</v>
      </c>
      <c r="C51" s="26"/>
      <c r="D51" s="35">
        <v>11693</v>
      </c>
      <c r="E51" s="35">
        <v>17806</v>
      </c>
    </row>
    <row r="52" spans="1:5" ht="14.4" x14ac:dyDescent="0.3">
      <c r="A52" s="25"/>
      <c r="B52" s="2" t="s">
        <v>52</v>
      </c>
      <c r="C52" s="26"/>
      <c r="D52" s="35"/>
      <c r="E52" s="35"/>
    </row>
    <row r="53" spans="1:5" ht="14.4" x14ac:dyDescent="0.3">
      <c r="A53" s="17"/>
      <c r="B53" s="19"/>
      <c r="C53" s="20" t="s">
        <v>34</v>
      </c>
      <c r="D53" s="37">
        <f>SUM(D50:D52)</f>
        <v>11693</v>
      </c>
      <c r="E53" s="37">
        <f>SUM(E50:E52)</f>
        <v>17806</v>
      </c>
    </row>
    <row r="54" spans="1:5" x14ac:dyDescent="0.25">
      <c r="A54" s="31" t="s">
        <v>35</v>
      </c>
      <c r="B54" s="23"/>
      <c r="C54" s="23"/>
      <c r="D54" s="38">
        <f>D48-D53</f>
        <v>10586</v>
      </c>
      <c r="E54" s="38">
        <f>E48-E53</f>
        <v>-16556</v>
      </c>
    </row>
    <row r="55" spans="1:5" ht="14.4" x14ac:dyDescent="0.3">
      <c r="A55" s="24" t="s">
        <v>41</v>
      </c>
      <c r="B55" s="29"/>
      <c r="C55" s="29"/>
      <c r="D55" s="34"/>
      <c r="E55" s="34"/>
    </row>
    <row r="56" spans="1:5" ht="14.4" x14ac:dyDescent="0.3">
      <c r="A56" s="16" t="s">
        <v>42</v>
      </c>
      <c r="B56" s="26"/>
      <c r="C56" s="26"/>
      <c r="D56" s="35">
        <v>51633</v>
      </c>
      <c r="E56" s="35">
        <v>64929</v>
      </c>
    </row>
    <row r="57" spans="1:5" ht="14.4" x14ac:dyDescent="0.3">
      <c r="A57" s="11"/>
      <c r="B57" s="10"/>
      <c r="C57" s="14" t="s">
        <v>36</v>
      </c>
      <c r="D57" s="36">
        <f>D11+D36+D48</f>
        <v>2351570</v>
      </c>
      <c r="E57" s="36">
        <f>E11+E36+E48</f>
        <v>2215385</v>
      </c>
    </row>
    <row r="58" spans="1:5" ht="14.4" x14ac:dyDescent="0.3">
      <c r="A58" s="17"/>
      <c r="B58" s="19"/>
      <c r="C58" s="20" t="s">
        <v>37</v>
      </c>
      <c r="D58" s="37">
        <f>D27+D42+D53+D55+D56</f>
        <v>2254331</v>
      </c>
      <c r="E58" s="37">
        <f>E27+E42+E53+E55+E56</f>
        <v>2079297</v>
      </c>
    </row>
    <row r="59" spans="1:5" x14ac:dyDescent="0.25">
      <c r="A59" s="30" t="s">
        <v>38</v>
      </c>
      <c r="B59" s="23"/>
      <c r="C59" s="23"/>
      <c r="D59" s="39">
        <f>D57-D58</f>
        <v>97239</v>
      </c>
      <c r="E59" s="39">
        <f>E57-E58</f>
        <v>136088</v>
      </c>
    </row>
  </sheetData>
  <mergeCells count="1">
    <mergeCell ref="A1:C1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21"/>
  <sheetViews>
    <sheetView zoomScale="110" zoomScaleNormal="110" workbookViewId="0">
      <selection activeCell="M9" sqref="M9"/>
    </sheetView>
  </sheetViews>
  <sheetFormatPr baseColWidth="10" defaultColWidth="11.44140625" defaultRowHeight="15.6" x14ac:dyDescent="0.3"/>
  <cols>
    <col min="1" max="1" width="28.5546875" style="108" bestFit="1" customWidth="1"/>
    <col min="2" max="2" width="10.5546875" style="108" bestFit="1" customWidth="1"/>
    <col min="3" max="3" width="9" style="108" customWidth="1"/>
    <col min="4" max="4" width="34.44140625" style="108" bestFit="1" customWidth="1"/>
    <col min="5" max="5" width="10.5546875" style="108" bestFit="1" customWidth="1"/>
    <col min="6" max="6" width="9.6640625" style="108" bestFit="1" customWidth="1"/>
    <col min="7" max="16384" width="11.44140625" style="108"/>
  </cols>
  <sheetData>
    <row r="1" spans="1:9" x14ac:dyDescent="0.3">
      <c r="A1" s="170" t="s">
        <v>137</v>
      </c>
      <c r="B1" s="170"/>
      <c r="C1" s="170"/>
      <c r="D1" s="170"/>
      <c r="E1" s="170"/>
      <c r="F1" s="170"/>
    </row>
    <row r="2" spans="1:9" x14ac:dyDescent="0.3">
      <c r="A2" s="171" t="s">
        <v>56</v>
      </c>
      <c r="B2" s="171"/>
      <c r="C2" s="171"/>
      <c r="D2" s="171" t="s">
        <v>57</v>
      </c>
      <c r="E2" s="171"/>
      <c r="F2" s="171"/>
    </row>
    <row r="3" spans="1:9" x14ac:dyDescent="0.3">
      <c r="A3" s="109"/>
      <c r="B3" s="109" t="s">
        <v>101</v>
      </c>
      <c r="C3" s="109" t="s">
        <v>102</v>
      </c>
      <c r="D3" s="109"/>
      <c r="E3" s="109" t="s">
        <v>101</v>
      </c>
      <c r="F3" s="109" t="s">
        <v>102</v>
      </c>
    </row>
    <row r="4" spans="1:9" x14ac:dyDescent="0.3">
      <c r="A4" s="110" t="s">
        <v>130</v>
      </c>
      <c r="B4" s="111"/>
      <c r="C4" s="111"/>
      <c r="D4" s="112" t="s">
        <v>105</v>
      </c>
      <c r="E4" s="111"/>
      <c r="F4" s="113"/>
    </row>
    <row r="5" spans="1:9" x14ac:dyDescent="0.3">
      <c r="A5" s="125"/>
      <c r="B5" s="126"/>
      <c r="C5" s="126"/>
      <c r="D5" s="125"/>
      <c r="E5" s="126"/>
      <c r="F5" s="127"/>
    </row>
    <row r="6" spans="1:9" x14ac:dyDescent="0.3">
      <c r="A6" s="125"/>
      <c r="B6" s="126"/>
      <c r="C6" s="126"/>
      <c r="D6" s="125"/>
      <c r="E6" s="126"/>
      <c r="F6" s="127"/>
    </row>
    <row r="7" spans="1:9" x14ac:dyDescent="0.3">
      <c r="A7" s="125"/>
      <c r="B7" s="126"/>
      <c r="C7" s="126"/>
      <c r="D7" s="128"/>
      <c r="E7" s="126"/>
      <c r="F7" s="127"/>
    </row>
    <row r="8" spans="1:9" x14ac:dyDescent="0.3">
      <c r="A8" s="129"/>
      <c r="B8" s="130"/>
      <c r="C8" s="130"/>
      <c r="D8" s="131"/>
      <c r="E8" s="130"/>
      <c r="F8" s="132"/>
      <c r="H8" s="116"/>
    </row>
    <row r="9" spans="1:9" x14ac:dyDescent="0.3">
      <c r="A9" s="117" t="s">
        <v>116</v>
      </c>
      <c r="B9" s="114">
        <f>SUM(B5:B7)</f>
        <v>0</v>
      </c>
      <c r="C9" s="114">
        <f>SUM(C5:C7)</f>
        <v>0</v>
      </c>
      <c r="D9" s="117" t="s">
        <v>116</v>
      </c>
      <c r="E9" s="114">
        <f>SUM(E5:E8)</f>
        <v>0</v>
      </c>
      <c r="F9" s="114">
        <f>SUM(F5:F8)</f>
        <v>0</v>
      </c>
      <c r="G9" s="123">
        <f>E9-B9</f>
        <v>0</v>
      </c>
      <c r="H9" s="123">
        <f>F9-C9</f>
        <v>0</v>
      </c>
      <c r="I9" s="116"/>
    </row>
    <row r="10" spans="1:9" x14ac:dyDescent="0.3">
      <c r="A10" s="118" t="s">
        <v>67</v>
      </c>
      <c r="B10" s="119"/>
      <c r="C10" s="111"/>
      <c r="D10" s="112" t="s">
        <v>106</v>
      </c>
      <c r="E10" s="113"/>
      <c r="F10" s="113"/>
      <c r="G10" s="124"/>
      <c r="H10" s="124"/>
    </row>
    <row r="11" spans="1:9" x14ac:dyDescent="0.3">
      <c r="A11" s="133"/>
      <c r="B11" s="134"/>
      <c r="C11" s="126"/>
      <c r="D11" s="125"/>
      <c r="E11" s="127"/>
      <c r="F11" s="127"/>
      <c r="G11" s="124"/>
      <c r="H11" s="124"/>
    </row>
    <row r="12" spans="1:9" x14ac:dyDescent="0.3">
      <c r="A12" s="133"/>
      <c r="B12" s="134"/>
      <c r="C12" s="126"/>
      <c r="D12" s="125"/>
      <c r="E12" s="127"/>
      <c r="F12" s="127"/>
      <c r="G12" s="124"/>
      <c r="H12" s="124"/>
    </row>
    <row r="13" spans="1:9" x14ac:dyDescent="0.3">
      <c r="A13" s="135"/>
      <c r="B13" s="136"/>
      <c r="C13" s="130"/>
      <c r="D13" s="129"/>
      <c r="E13" s="132"/>
      <c r="F13" s="132"/>
      <c r="G13" s="124"/>
      <c r="H13" s="124"/>
    </row>
    <row r="14" spans="1:9" x14ac:dyDescent="0.3">
      <c r="A14" s="117" t="s">
        <v>117</v>
      </c>
      <c r="B14" s="114">
        <f>SUM(B11:B13)</f>
        <v>0</v>
      </c>
      <c r="C14" s="114">
        <f>SUM(C11:C13)</f>
        <v>0</v>
      </c>
      <c r="D14" s="117" t="s">
        <v>117</v>
      </c>
      <c r="E14" s="114">
        <f>SUM(E11:E13)</f>
        <v>0</v>
      </c>
      <c r="F14" s="114">
        <f>SUM(F11:F13)</f>
        <v>0</v>
      </c>
      <c r="G14" s="123">
        <f>B14-E14</f>
        <v>0</v>
      </c>
      <c r="H14" s="123">
        <f>C14-F14</f>
        <v>0</v>
      </c>
    </row>
    <row r="15" spans="1:9" x14ac:dyDescent="0.3">
      <c r="A15" s="120" t="s">
        <v>131</v>
      </c>
      <c r="B15" s="111"/>
      <c r="C15" s="111"/>
      <c r="D15" s="121" t="s">
        <v>132</v>
      </c>
      <c r="E15" s="113"/>
      <c r="F15" s="113"/>
      <c r="G15" s="124"/>
      <c r="H15" s="124"/>
    </row>
    <row r="16" spans="1:9" x14ac:dyDescent="0.3">
      <c r="A16" s="137"/>
      <c r="B16" s="126"/>
      <c r="C16" s="126"/>
      <c r="D16" s="138"/>
      <c r="E16" s="127"/>
      <c r="F16" s="127"/>
      <c r="G16" s="124"/>
      <c r="H16" s="124"/>
    </row>
    <row r="17" spans="1:9" x14ac:dyDescent="0.3">
      <c r="A17" s="139"/>
      <c r="B17" s="130"/>
      <c r="C17" s="130"/>
      <c r="D17" s="135"/>
      <c r="E17" s="132"/>
      <c r="F17" s="132"/>
      <c r="G17" s="124"/>
      <c r="H17" s="124"/>
      <c r="I17" s="116"/>
    </row>
    <row r="18" spans="1:9" x14ac:dyDescent="0.3">
      <c r="A18" s="122" t="s">
        <v>118</v>
      </c>
      <c r="B18" s="115">
        <f>SUM(B16:B17)</f>
        <v>0</v>
      </c>
      <c r="C18" s="115">
        <f>SUM(C16:C17)</f>
        <v>0</v>
      </c>
      <c r="D18" s="122" t="s">
        <v>118</v>
      </c>
      <c r="E18" s="115">
        <f>SUM(E16:E17)</f>
        <v>0</v>
      </c>
      <c r="F18" s="115">
        <f>SUM(F16:F17)</f>
        <v>0</v>
      </c>
      <c r="G18" s="123">
        <f>B18-E18</f>
        <v>0</v>
      </c>
      <c r="H18" s="123">
        <f>C18-F18</f>
        <v>0</v>
      </c>
    </row>
    <row r="19" spans="1:9" x14ac:dyDescent="0.3">
      <c r="A19" s="140" t="s">
        <v>107</v>
      </c>
      <c r="B19" s="141">
        <f>B9+B14+B18</f>
        <v>0</v>
      </c>
      <c r="C19" s="141">
        <f>C9+C14+C18</f>
        <v>0</v>
      </c>
      <c r="D19" s="140" t="s">
        <v>107</v>
      </c>
      <c r="E19" s="141">
        <f>E9+E14+E18</f>
        <v>0</v>
      </c>
      <c r="F19" s="141">
        <f>F9+F14+F18</f>
        <v>0</v>
      </c>
      <c r="G19" s="123">
        <f>G9-G14</f>
        <v>0</v>
      </c>
      <c r="H19" s="123">
        <f>H9-H14</f>
        <v>0</v>
      </c>
    </row>
    <row r="21" spans="1:9" x14ac:dyDescent="0.3">
      <c r="B21" s="116"/>
      <c r="C21" s="116"/>
    </row>
  </sheetData>
  <mergeCells count="3">
    <mergeCell ref="A1:F1"/>
    <mergeCell ref="A2:C2"/>
    <mergeCell ref="D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120" zoomScaleNormal="120" workbookViewId="0">
      <selection activeCell="A8" sqref="A8:C9"/>
    </sheetView>
  </sheetViews>
  <sheetFormatPr baseColWidth="10" defaultColWidth="11.44140625" defaultRowHeight="14.4" x14ac:dyDescent="0.3"/>
  <cols>
    <col min="1" max="1" width="31" style="57" customWidth="1"/>
    <col min="2" max="2" width="13" style="57" customWidth="1"/>
    <col min="3" max="3" width="13.88671875" style="57" customWidth="1"/>
    <col min="4" max="16384" width="11.44140625" style="57"/>
  </cols>
  <sheetData>
    <row r="1" spans="1:4" x14ac:dyDescent="0.3">
      <c r="A1" s="105"/>
      <c r="B1" s="107" t="s">
        <v>101</v>
      </c>
      <c r="C1" s="107" t="s">
        <v>102</v>
      </c>
      <c r="D1" s="106" t="s">
        <v>104</v>
      </c>
    </row>
    <row r="2" spans="1:4" x14ac:dyDescent="0.3">
      <c r="A2" s="142"/>
      <c r="B2" s="143"/>
      <c r="C2" s="143"/>
      <c r="D2" s="104"/>
    </row>
    <row r="3" spans="1:4" x14ac:dyDescent="0.3">
      <c r="A3" s="144"/>
      <c r="B3" s="143"/>
      <c r="C3" s="143"/>
      <c r="D3" s="104"/>
    </row>
    <row r="4" spans="1:4" x14ac:dyDescent="0.3">
      <c r="A4" s="145" t="s">
        <v>108</v>
      </c>
      <c r="B4" s="146">
        <f>B2-B3</f>
        <v>0</v>
      </c>
      <c r="C4" s="146">
        <f>C2-C3</f>
        <v>0</v>
      </c>
      <c r="D4" s="104"/>
    </row>
    <row r="5" spans="1:4" x14ac:dyDescent="0.3">
      <c r="A5" s="142"/>
      <c r="B5" s="143"/>
      <c r="C5" s="143"/>
      <c r="D5" s="104"/>
    </row>
    <row r="6" spans="1:4" x14ac:dyDescent="0.3">
      <c r="A6" s="144"/>
      <c r="B6" s="143"/>
      <c r="C6" s="143"/>
      <c r="D6" s="104"/>
    </row>
    <row r="7" spans="1:4" x14ac:dyDescent="0.3">
      <c r="A7" s="145" t="s">
        <v>114</v>
      </c>
      <c r="B7" s="146">
        <f>B5-B6</f>
        <v>0</v>
      </c>
      <c r="C7" s="146">
        <f>C5-C6</f>
        <v>0</v>
      </c>
      <c r="D7" s="104"/>
    </row>
    <row r="8" spans="1:4" ht="21.75" customHeight="1" x14ac:dyDescent="0.3">
      <c r="A8" s="142"/>
      <c r="B8" s="143"/>
      <c r="C8" s="143"/>
      <c r="D8" s="147" t="e">
        <f>(B8-C8)/C8</f>
        <v>#DIV/0!</v>
      </c>
    </row>
    <row r="9" spans="1:4" x14ac:dyDescent="0.3">
      <c r="A9" s="144"/>
      <c r="B9" s="143"/>
      <c r="C9" s="143"/>
      <c r="D9" s="147" t="e">
        <f>(B9-C9)/C9</f>
        <v>#DIV/0!</v>
      </c>
    </row>
    <row r="10" spans="1:4" x14ac:dyDescent="0.3">
      <c r="A10" s="145" t="s">
        <v>109</v>
      </c>
      <c r="B10" s="146">
        <f>B8-B9</f>
        <v>0</v>
      </c>
      <c r="C10" s="146">
        <f>C8-C9</f>
        <v>0</v>
      </c>
      <c r="D10" s="148" t="e">
        <f>(B10-C10)/C10</f>
        <v>#DIV/0!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5"/>
  <sheetViews>
    <sheetView showGridLines="0" workbookViewId="0">
      <selection activeCell="H6" sqref="H6"/>
    </sheetView>
  </sheetViews>
  <sheetFormatPr baseColWidth="10" defaultColWidth="11.44140625" defaultRowHeight="13.8" x14ac:dyDescent="0.25"/>
  <cols>
    <col min="1" max="1" width="33.88671875" style="58" bestFit="1" customWidth="1"/>
    <col min="2" max="3" width="7.109375" style="58" bestFit="1" customWidth="1"/>
    <col min="4" max="4" width="12.5546875" style="58" bestFit="1" customWidth="1"/>
    <col min="5" max="5" width="9" style="58" bestFit="1" customWidth="1"/>
    <col min="6" max="6" width="39.109375" style="58" bestFit="1" customWidth="1"/>
    <col min="7" max="7" width="56.109375" style="58" customWidth="1"/>
    <col min="8" max="9" width="13" style="58" bestFit="1" customWidth="1"/>
    <col min="10" max="16384" width="11.44140625" style="58"/>
  </cols>
  <sheetData>
    <row r="1" spans="1:6" ht="24" customHeight="1" x14ac:dyDescent="0.25">
      <c r="A1" s="175" t="s">
        <v>110</v>
      </c>
      <c r="B1" s="174" t="s">
        <v>139</v>
      </c>
      <c r="C1" s="174"/>
      <c r="D1" s="65" t="s">
        <v>119</v>
      </c>
      <c r="E1" s="65" t="s">
        <v>120</v>
      </c>
      <c r="F1" s="172" t="s">
        <v>134</v>
      </c>
    </row>
    <row r="2" spans="1:6" ht="23.25" customHeight="1" x14ac:dyDescent="0.25">
      <c r="A2" s="176"/>
      <c r="B2" s="66" t="s">
        <v>101</v>
      </c>
      <c r="C2" s="66" t="s">
        <v>102</v>
      </c>
      <c r="D2" s="66" t="s">
        <v>101</v>
      </c>
      <c r="E2" s="66" t="s">
        <v>101</v>
      </c>
      <c r="F2" s="173"/>
    </row>
    <row r="3" spans="1:6" ht="22.5" customHeight="1" x14ac:dyDescent="0.25">
      <c r="A3" s="59" t="s">
        <v>133</v>
      </c>
      <c r="B3" s="60"/>
      <c r="C3" s="60"/>
      <c r="D3" s="60"/>
      <c r="E3" s="60"/>
      <c r="F3" s="61" t="s">
        <v>111</v>
      </c>
    </row>
    <row r="4" spans="1:6" ht="22.5" customHeight="1" x14ac:dyDescent="0.25">
      <c r="A4" s="59" t="s">
        <v>112</v>
      </c>
      <c r="B4" s="60"/>
      <c r="C4" s="60"/>
      <c r="D4" s="60"/>
      <c r="E4" s="60"/>
      <c r="F4" s="61" t="s">
        <v>121</v>
      </c>
    </row>
    <row r="5" spans="1:6" ht="22.5" customHeight="1" x14ac:dyDescent="0.25">
      <c r="A5" s="62" t="s">
        <v>113</v>
      </c>
      <c r="B5" s="63"/>
      <c r="C5" s="63"/>
      <c r="D5" s="63"/>
      <c r="E5" s="63"/>
      <c r="F5" s="64" t="s">
        <v>122</v>
      </c>
    </row>
  </sheetData>
  <mergeCells count="3">
    <mergeCell ref="F1:F2"/>
    <mergeCell ref="B1:C1"/>
    <mergeCell ref="A1:A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7CC1305EB6EE49AA052F3E0D803060" ma:contentTypeVersion="0" ma:contentTypeDescription="Crée un document." ma:contentTypeScope="" ma:versionID="3bb06912d00ad09776806bd847bfef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18925F-8B4D-42A4-A5D4-0B0AC859E8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BC3E1B0-03D8-402B-AA2F-650C3A743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382E72-092B-440E-BA06-B653AD44DD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Bilan </vt:lpstr>
      <vt:lpstr>CR </vt:lpstr>
      <vt:lpstr>Bilan fonctionnel (Q1)</vt:lpstr>
      <vt:lpstr>FdR (Q2)</vt:lpstr>
      <vt:lpstr>Ratios (Q3)</vt:lpstr>
      <vt:lpstr>'Bilan '!Zone_d_impression</vt:lpstr>
      <vt:lpstr>'CR '!Zone_d_impression</vt:lpstr>
    </vt:vector>
  </TitlesOfParts>
  <Company>Maison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</dc:creator>
  <cp:lastModifiedBy>Brahim Kadar</cp:lastModifiedBy>
  <cp:lastPrinted>2023-12-11T08:51:00Z</cp:lastPrinted>
  <dcterms:created xsi:type="dcterms:W3CDTF">2004-04-11T09:38:59Z</dcterms:created>
  <dcterms:modified xsi:type="dcterms:W3CDTF">2023-12-11T08:51:04Z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0x010100387CC1305EB6EE49AA052F3E0D803060</vt:lpwstr>
  </property>
</Properties>
</file>